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DIO'!$A$2:$H$35</definedName>
    <definedName name="_xlnm.Print_Area" localSheetId="1">'PLAN PRIHODA'!$A$1:$H$45</definedName>
    <definedName name="_xlnm.Print_Area" localSheetId="2">'PLAN RASHODA I IZDATAKA'!$A$1:$J$73</definedName>
  </definedNames>
  <calcPr fullCalcOnLoad="1"/>
</workbook>
</file>

<file path=xl/sharedStrings.xml><?xml version="1.0" encoding="utf-8"?>
<sst xmlns="http://schemas.openxmlformats.org/spreadsheetml/2006/main" count="152" uniqueCount="76">
  <si>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</si>
  <si>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</si>
  <si>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</si>
  <si>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</si>
  <si>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</si>
  <si>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</si>
  <si>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</si>
  <si>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</si>
  <si>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</si>
  <si>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</si>
  <si>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</si>
  <si>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</si>
  <si>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</si>
  <si>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</si>
  <si>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</si>
  <si>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</si>
  <si>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</si>
  <si>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</si>
  <si>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</si>
  <si>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</si>
  <si>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</si>
  <si>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</si>
  <si>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</si>
  <si>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</si>
  <si>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</si>
  <si>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</si>
  <si>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</si>
  <si>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</si>
  <si>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</si>
  <si>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</si>
  <si>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</si>
  <si>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</si>
  <si>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</si>
  <si>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</si>
  <si>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</si>
  <si>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</si>
  <si>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</si>
  <si>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</si>
  <si>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</si>
  <si>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</si>
  <si>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</si>
  <si>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</si>
  <si>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</si>
  <si>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</si>
  <si>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</si>
  <si>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</si>
  <si>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</si>
  <si>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</si>
  <si>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</si>
  <si>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</si>
  <si>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</si>
  <si>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</si>
  <si>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</si>
  <si>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PRIJEDLOG PLANA ZA 2021.</t>
  </si>
  <si>
    <t>PRIJEDLOG PLANA ZA 2022.</t>
  </si>
  <si>
    <t>Oznaka                           rač. iz                                      računskog                                         plana</t>
  </si>
  <si>
    <t>PRILOG 1</t>
  </si>
  <si>
    <t>PRIJEDLOG FINANCIJSKOG PLANA CENTRA ZA ODGOJ I OBRAZOVANJE KRAPINSKE TOPLICE ZA 2020. I                                                                                                                                                PROJEKCIJA PLANA ZA  2021. I 2022. GODINU</t>
  </si>
  <si>
    <t>Program</t>
  </si>
  <si>
    <t>J01 1000 OSNOVNO OBRAZOVANJE- ZAKONSKI STANDARD</t>
  </si>
  <si>
    <t>AKTIVNOST</t>
  </si>
  <si>
    <t xml:space="preserve"> J01 1000 A102000 Redovni poslovi osnovnog obrazovanja</t>
  </si>
  <si>
    <t>RASHODI POSLOVANJA</t>
  </si>
  <si>
    <t>Ostali nespomenuti rashodi poslovanja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</si>
  <si>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</si>
  <si>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</si>
  <si>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</si>
  <si>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</si>
  <si>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CENTAR ZA ODGOJ I OBRAZOVANJE KRAPINSKE TOPLICE</t>
  </si>
  <si>
    <t>KLASA: 602-02/19-01-09/79</t>
  </si>
  <si>
    <t>URBROJ: 2197/03-380-16-19-01</t>
  </si>
  <si>
    <t>RAVNATELJ:</t>
  </si>
  <si>
    <t>Antun Zupanc, prof.def.</t>
  </si>
  <si>
    <t>Krapinske Toplice, 07.11.2019</t>
  </si>
  <si>
    <t>PREDSJEDNICA ŠO:</t>
  </si>
  <si>
    <t>Ivančica Antolić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</si>
</sst>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000"/>
    <numFmt numFmtId="179" formatCode="0.00000"/>
    <numFmt numFmtId="180" formatCode="0.0000"/>
    <numFmt numFmtId="181" formatCode="0.0000000"/>
    <numFmt numFmtId="182" formatCode="0.000"/>
    <numFmt numFmtId="183" formatCode="0.0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25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21" fillId="0" borderId="34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1" fontId="21" fillId="0" borderId="40" xfId="0" applyNumberFormat="1" applyFont="1" applyBorder="1" applyAlignment="1">
      <alignment wrapText="1"/>
    </xf>
    <xf numFmtId="3" fontId="22" fillId="0" borderId="27" xfId="0" applyNumberFormat="1" applyFont="1" applyBorder="1" applyAlignment="1">
      <alignment/>
    </xf>
    <xf numFmtId="1" fontId="21" fillId="0" borderId="41" xfId="0" applyNumberFormat="1" applyFont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42" xfId="0" applyNumberFormat="1" applyFont="1" applyBorder="1" applyAlignment="1">
      <alignment horizontal="right"/>
    </xf>
    <xf numFmtId="3" fontId="21" fillId="0" borderId="42" xfId="0" applyNumberFormat="1" applyFont="1" applyBorder="1" applyAlignment="1">
      <alignment horizontal="right" wrapText="1"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 vertical="center" wrapText="1"/>
    </xf>
    <xf numFmtId="3" fontId="21" fillId="0" borderId="34" xfId="0" applyNumberFormat="1" applyFont="1" applyBorder="1" applyAlignment="1">
      <alignment horizontal="right" vertical="center" wrapText="1"/>
    </xf>
    <xf numFmtId="3" fontId="21" fillId="0" borderId="36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1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3" fontId="21" fillId="0" borderId="46" xfId="0" applyNumberFormat="1" applyFont="1" applyBorder="1" applyAlignment="1">
      <alignment horizontal="right"/>
    </xf>
    <xf numFmtId="3" fontId="21" fillId="0" borderId="47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/>
    </xf>
    <xf numFmtId="3" fontId="21" fillId="0" borderId="49" xfId="0" applyNumberFormat="1" applyFont="1" applyBorder="1" applyAlignment="1">
      <alignment horizontal="right"/>
    </xf>
    <xf numFmtId="3" fontId="21" fillId="0" borderId="5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3" fontId="29" fillId="0" borderId="0" xfId="0" applyNumberFormat="1" applyFont="1" applyBorder="1" applyAlignment="1">
      <alignment vertical="center"/>
    </xf>
    <xf numFmtId="3" fontId="21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Font="1" applyAlignment="1">
      <alignment horizontal="center" vertical="center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1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1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52" xfId="0" applyNumberFormat="1" applyFont="1" applyBorder="1" applyAlignment="1">
      <alignment horizontal="center"/>
    </xf>
    <xf numFmtId="3" fontId="22" fillId="0" borderId="53" xfId="0" applyNumberFormat="1" applyFont="1" applyBorder="1" applyAlignment="1">
      <alignment horizontal="center"/>
    </xf>
    <xf numFmtId="3" fontId="22" fillId="0" borderId="54" xfId="0" applyNumberFormat="1" applyFont="1" applyBorder="1" applyAlignment="1">
      <alignment horizontal="center"/>
    </xf>
    <xf numFmtId="0" fontId="36" fillId="0" borderId="52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7"/>
  <sheetViews>
    <sheetView tabSelected="1" view="pageBreakPreview" zoomScaleSheetLayoutView="100" zoomScalePageLayoutView="0" workbookViewId="0" topLeftCell="A1">
      <selection activeCell="A30" sqref="A30:A3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34" t="s">
        <v>56</v>
      </c>
      <c r="B2" s="134"/>
      <c r="C2" s="134"/>
      <c r="D2" s="134"/>
      <c r="E2" s="134"/>
      <c r="F2" s="134"/>
      <c r="G2" s="134"/>
      <c r="H2" s="134"/>
    </row>
    <row r="3" spans="1:8" ht="48" customHeight="1">
      <c r="A3" s="135" t="s">
        <v>57</v>
      </c>
      <c r="B3" s="135"/>
      <c r="C3" s="135"/>
      <c r="D3" s="135"/>
      <c r="E3" s="135"/>
      <c r="F3" s="135"/>
      <c r="G3" s="135"/>
      <c r="H3" s="135"/>
    </row>
    <row r="4" spans="1:8" s="48" customFormat="1" ht="26.25" customHeight="1">
      <c r="A4" s="135" t="s">
        <v>34</v>
      </c>
      <c r="B4" s="135"/>
      <c r="C4" s="135"/>
      <c r="D4" s="135"/>
      <c r="E4" s="135"/>
      <c r="F4" s="135"/>
      <c r="G4" s="136"/>
      <c r="H4" s="136"/>
    </row>
    <row r="5" spans="1:8" s="48" customFormat="1" ht="17.25" customHeight="1">
      <c r="A5" s="132" t="s">
        <v>69</v>
      </c>
      <c r="B5" s="107"/>
      <c r="C5" s="107"/>
      <c r="D5" s="107"/>
      <c r="E5" s="107"/>
      <c r="F5" s="107"/>
      <c r="G5" s="6"/>
      <c r="H5" s="6"/>
    </row>
    <row r="6" spans="1:5" ht="15.75" customHeight="1">
      <c r="A6" s="132" t="s">
        <v>70</v>
      </c>
      <c r="B6" s="49"/>
      <c r="C6" s="49"/>
      <c r="D6" s="49"/>
      <c r="E6" s="49"/>
    </row>
    <row r="7" spans="1:5" ht="15.75" customHeight="1">
      <c r="A7" s="132" t="s">
        <v>73</v>
      </c>
      <c r="B7" s="49"/>
      <c r="C7" s="49"/>
      <c r="D7" s="49"/>
      <c r="E7" s="49"/>
    </row>
    <row r="8" spans="1:9" ht="27.75" customHeight="1">
      <c r="A8" s="50"/>
      <c r="B8" s="51"/>
      <c r="C8" s="51"/>
      <c r="D8" s="52"/>
      <c r="E8" s="53"/>
      <c r="F8" s="54" t="s">
        <v>47</v>
      </c>
      <c r="G8" s="54" t="s">
        <v>48</v>
      </c>
      <c r="H8" s="55" t="s">
        <v>49</v>
      </c>
      <c r="I8" s="56"/>
    </row>
    <row r="9" spans="1:9" ht="27.75" customHeight="1">
      <c r="A9" s="137" t="s">
        <v>35</v>
      </c>
      <c r="B9" s="138"/>
      <c r="C9" s="138"/>
      <c r="D9" s="138"/>
      <c r="E9" s="139"/>
      <c r="F9" s="70">
        <f>+F10+F11</f>
        <v>7655549</v>
      </c>
      <c r="G9" s="70">
        <f>G10+G11</f>
        <v>7685100</v>
      </c>
      <c r="H9" s="70">
        <f>+H10+H11</f>
        <v>7740700</v>
      </c>
      <c r="I9" s="68"/>
    </row>
    <row r="10" spans="1:8" ht="22.5" customHeight="1">
      <c r="A10" s="140" t="s">
        <v>0</v>
      </c>
      <c r="B10" s="141"/>
      <c r="C10" s="141"/>
      <c r="D10" s="141"/>
      <c r="E10" s="142"/>
      <c r="F10" s="73">
        <v>7655549</v>
      </c>
      <c r="G10" s="73">
        <v>7685100</v>
      </c>
      <c r="H10" s="73">
        <v>7740700</v>
      </c>
    </row>
    <row r="11" spans="1:8" ht="22.5" customHeight="1">
      <c r="A11" s="143" t="s">
        <v>37</v>
      </c>
      <c r="B11" s="142"/>
      <c r="C11" s="142"/>
      <c r="D11" s="142"/>
      <c r="E11" s="142"/>
      <c r="F11" s="73"/>
      <c r="G11" s="73"/>
      <c r="H11" s="73"/>
    </row>
    <row r="12" spans="1:8" ht="22.5" customHeight="1">
      <c r="A12" s="69" t="s">
        <v>36</v>
      </c>
      <c r="B12" s="72"/>
      <c r="C12" s="72"/>
      <c r="D12" s="72"/>
      <c r="E12" s="72"/>
      <c r="F12" s="70">
        <f>+F13+F14</f>
        <v>7655549</v>
      </c>
      <c r="G12" s="70">
        <f>+G13+G14</f>
        <v>7685100</v>
      </c>
      <c r="H12" s="70">
        <f>+H13+H14</f>
        <v>7740700</v>
      </c>
    </row>
    <row r="13" spans="1:10" ht="22.5" customHeight="1">
      <c r="A13" s="144" t="s">
        <v>1</v>
      </c>
      <c r="B13" s="141"/>
      <c r="C13" s="141"/>
      <c r="D13" s="141"/>
      <c r="E13" s="145"/>
      <c r="F13" s="73">
        <v>7610549</v>
      </c>
      <c r="G13" s="73">
        <v>7640100</v>
      </c>
      <c r="H13" s="58">
        <v>7695700</v>
      </c>
      <c r="I13" s="38"/>
      <c r="J13" s="38"/>
    </row>
    <row r="14" spans="1:10" ht="22.5" customHeight="1">
      <c r="A14" s="146" t="s">
        <v>41</v>
      </c>
      <c r="B14" s="142"/>
      <c r="C14" s="142"/>
      <c r="D14" s="142"/>
      <c r="E14" s="142"/>
      <c r="F14" s="57">
        <v>45000</v>
      </c>
      <c r="G14" s="57">
        <v>45000</v>
      </c>
      <c r="H14" s="58">
        <v>45000</v>
      </c>
      <c r="I14" s="38"/>
      <c r="J14" s="38"/>
    </row>
    <row r="15" spans="1:10" ht="22.5" customHeight="1">
      <c r="A15" s="147" t="s">
        <v>2</v>
      </c>
      <c r="B15" s="138"/>
      <c r="C15" s="138"/>
      <c r="D15" s="138"/>
      <c r="E15" s="138"/>
      <c r="F15" s="71">
        <f>+F9-F12</f>
        <v>0</v>
      </c>
      <c r="G15" s="71">
        <f>+G9-G12</f>
        <v>0</v>
      </c>
      <c r="H15" s="71">
        <f>+H9-H12</f>
        <v>0</v>
      </c>
      <c r="J15" s="38"/>
    </row>
    <row r="16" spans="1:8" ht="25.5" customHeight="1">
      <c r="A16" s="135"/>
      <c r="B16" s="148"/>
      <c r="C16" s="148"/>
      <c r="D16" s="148"/>
      <c r="E16" s="148"/>
      <c r="F16" s="149"/>
      <c r="G16" s="149"/>
      <c r="H16" s="149"/>
    </row>
    <row r="17" spans="1:10" ht="27.75" customHeight="1">
      <c r="A17" s="50"/>
      <c r="B17" s="51"/>
      <c r="C17" s="51"/>
      <c r="D17" s="52"/>
      <c r="E17" s="53"/>
      <c r="F17" s="54" t="s">
        <v>47</v>
      </c>
      <c r="G17" s="54" t="s">
        <v>48</v>
      </c>
      <c r="H17" s="55" t="s">
        <v>49</v>
      </c>
      <c r="J17" s="38"/>
    </row>
    <row r="18" spans="1:10" ht="30.75" customHeight="1">
      <c r="A18" s="150" t="s">
        <v>42</v>
      </c>
      <c r="B18" s="151"/>
      <c r="C18" s="151"/>
      <c r="D18" s="151"/>
      <c r="E18" s="152"/>
      <c r="F18" s="74"/>
      <c r="G18" s="74"/>
      <c r="H18" s="75"/>
      <c r="J18" s="38"/>
    </row>
    <row r="19" spans="1:10" ht="34.5" customHeight="1">
      <c r="A19" s="153" t="s">
        <v>43</v>
      </c>
      <c r="B19" s="154"/>
      <c r="C19" s="154"/>
      <c r="D19" s="154"/>
      <c r="E19" s="155"/>
      <c r="F19" s="76"/>
      <c r="G19" s="76"/>
      <c r="H19" s="71"/>
      <c r="J19" s="38"/>
    </row>
    <row r="20" spans="1:10" s="43" customFormat="1" ht="25.5" customHeight="1">
      <c r="A20" s="158"/>
      <c r="B20" s="148"/>
      <c r="C20" s="148"/>
      <c r="D20" s="148"/>
      <c r="E20" s="148"/>
      <c r="F20" s="149"/>
      <c r="G20" s="149"/>
      <c r="H20" s="149"/>
      <c r="J20" s="77"/>
    </row>
    <row r="21" spans="1:11" s="43" customFormat="1" ht="27.75" customHeight="1">
      <c r="A21" s="50"/>
      <c r="B21" s="51"/>
      <c r="C21" s="51"/>
      <c r="D21" s="52"/>
      <c r="E21" s="53"/>
      <c r="F21" s="54" t="s">
        <v>47</v>
      </c>
      <c r="G21" s="54" t="s">
        <v>48</v>
      </c>
      <c r="H21" s="55" t="s">
        <v>49</v>
      </c>
      <c r="J21" s="77"/>
      <c r="K21" s="77"/>
    </row>
    <row r="22" spans="1:10" s="43" customFormat="1" ht="22.5" customHeight="1">
      <c r="A22" s="140" t="s">
        <v>3</v>
      </c>
      <c r="B22" s="141"/>
      <c r="C22" s="141"/>
      <c r="D22" s="141"/>
      <c r="E22" s="141"/>
      <c r="F22" s="57"/>
      <c r="G22" s="57"/>
      <c r="H22" s="57"/>
      <c r="J22" s="77"/>
    </row>
    <row r="23" spans="1:8" s="43" customFormat="1" ht="33.75" customHeight="1">
      <c r="A23" s="140" t="s">
        <v>4</v>
      </c>
      <c r="B23" s="141"/>
      <c r="C23" s="141"/>
      <c r="D23" s="141"/>
      <c r="E23" s="141"/>
      <c r="F23" s="57"/>
      <c r="G23" s="57"/>
      <c r="H23" s="57"/>
    </row>
    <row r="24" spans="1:11" s="43" customFormat="1" ht="22.5" customHeight="1">
      <c r="A24" s="147" t="s">
        <v>5</v>
      </c>
      <c r="B24" s="138"/>
      <c r="C24" s="138"/>
      <c r="D24" s="138"/>
      <c r="E24" s="138"/>
      <c r="F24" s="70">
        <f>F22-F23</f>
        <v>0</v>
      </c>
      <c r="G24" s="70">
        <f>G22-G23</f>
        <v>0</v>
      </c>
      <c r="H24" s="70">
        <f>H22-H23</f>
        <v>0</v>
      </c>
      <c r="J24" s="78"/>
      <c r="K24" s="77"/>
    </row>
    <row r="25" spans="1:8" s="43" customFormat="1" ht="16.5" customHeight="1">
      <c r="A25" s="158"/>
      <c r="B25" s="148"/>
      <c r="C25" s="148"/>
      <c r="D25" s="148"/>
      <c r="E25" s="148"/>
      <c r="F25" s="149"/>
      <c r="G25" s="149"/>
      <c r="H25" s="149"/>
    </row>
    <row r="26" spans="1:8" s="43" customFormat="1" ht="22.5" customHeight="1">
      <c r="A26" s="144" t="s">
        <v>6</v>
      </c>
      <c r="B26" s="141"/>
      <c r="C26" s="141"/>
      <c r="D26" s="141"/>
      <c r="E26" s="141"/>
      <c r="F26" s="57">
        <f>IF((F15+F19+F24)&lt;&gt;0,"NESLAGANJE ZBROJA",(F15+F19+F24))</f>
        <v>0</v>
      </c>
      <c r="G26" s="57">
        <f>IF((G15+G19+G24)&lt;&gt;0,"NESLAGANJE ZBROJA",(G15+G19+G24))</f>
        <v>0</v>
      </c>
      <c r="H26" s="57">
        <f>IF((H15+H19+H24)&lt;&gt;0,"NESLAGANJE ZBROJA",(H15+H19+H24))</f>
        <v>0</v>
      </c>
    </row>
    <row r="27" spans="1:5" s="43" customFormat="1" ht="18" customHeight="1">
      <c r="A27" s="59"/>
      <c r="B27" s="49"/>
      <c r="C27" s="49"/>
      <c r="D27" s="49"/>
      <c r="E27" s="49"/>
    </row>
    <row r="28" spans="1:8" ht="42" customHeight="1">
      <c r="A28" s="156" t="s">
        <v>44</v>
      </c>
      <c r="B28" s="157"/>
      <c r="C28" s="157"/>
      <c r="D28" s="157"/>
      <c r="E28" s="157"/>
      <c r="F28" s="157"/>
      <c r="G28" s="157"/>
      <c r="H28" s="157"/>
    </row>
    <row r="29" ht="12.75">
      <c r="E29" s="79"/>
    </row>
    <row r="30" spans="1:7" ht="15.75">
      <c r="A30" s="5" t="s">
        <v>74</v>
      </c>
      <c r="G30" s="133" t="s">
        <v>71</v>
      </c>
    </row>
    <row r="31" spans="1:7" ht="15.75">
      <c r="A31" s="5" t="s">
        <v>75</v>
      </c>
      <c r="G31" s="133" t="s">
        <v>72</v>
      </c>
    </row>
    <row r="33" spans="6:8" ht="12.75">
      <c r="F33" s="38"/>
      <c r="G33" s="38"/>
      <c r="H33" s="38"/>
    </row>
    <row r="34" spans="6:8" ht="12.75">
      <c r="F34" s="38"/>
      <c r="G34" s="38"/>
      <c r="H34" s="38"/>
    </row>
    <row r="35" spans="5:8" ht="12.75">
      <c r="E35" s="80"/>
      <c r="F35" s="40"/>
      <c r="G35" s="40"/>
      <c r="H35" s="40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spans="5:8" ht="12.75">
      <c r="E38" s="80"/>
      <c r="F38" s="38"/>
      <c r="G38" s="38"/>
      <c r="H38" s="38"/>
    </row>
    <row r="39" spans="5:8" ht="12.75">
      <c r="E39" s="80"/>
      <c r="F39" s="38"/>
      <c r="G39" s="38"/>
      <c r="H39" s="38"/>
    </row>
    <row r="40" ht="12.75">
      <c r="E40" s="80"/>
    </row>
    <row r="45" ht="12.75">
      <c r="F45" s="38"/>
    </row>
    <row r="46" ht="12.75">
      <c r="F46" s="38"/>
    </row>
    <row r="47" ht="12.75">
      <c r="F47" s="38"/>
    </row>
  </sheetData>
  <sheetProtection/>
  <mergeCells count="19">
    <mergeCell ref="A28:H28"/>
    <mergeCell ref="A20:H20"/>
    <mergeCell ref="A22:E22"/>
    <mergeCell ref="A23:E23"/>
    <mergeCell ref="A24:E24"/>
    <mergeCell ref="A25:H25"/>
    <mergeCell ref="A26:E26"/>
    <mergeCell ref="A13:E13"/>
    <mergeCell ref="A14:E14"/>
    <mergeCell ref="A15:E15"/>
    <mergeCell ref="A16:H16"/>
    <mergeCell ref="A18:E18"/>
    <mergeCell ref="A19:E19"/>
    <mergeCell ref="A2:H2"/>
    <mergeCell ref="A3:H3"/>
    <mergeCell ref="A4:H4"/>
    <mergeCell ref="A9:E9"/>
    <mergeCell ref="A10:E10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0"/>
  <sheetViews>
    <sheetView view="pageBreakPreview" zoomScale="120" zoomScaleSheetLayoutView="120" zoomScalePageLayoutView="0" workbookViewId="0" topLeftCell="A31">
      <selection activeCell="B6" sqref="B6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11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35" t="s">
        <v>7</v>
      </c>
      <c r="B1" s="135"/>
      <c r="C1" s="135"/>
      <c r="D1" s="135"/>
      <c r="E1" s="135"/>
      <c r="F1" s="135"/>
      <c r="G1" s="135"/>
      <c r="H1" s="135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162" t="s">
        <v>39</v>
      </c>
      <c r="C3" s="163"/>
      <c r="D3" s="163"/>
      <c r="E3" s="163"/>
      <c r="F3" s="163"/>
      <c r="G3" s="163"/>
      <c r="H3" s="164"/>
    </row>
    <row r="4" spans="1:8" s="1" customFormat="1" ht="90" thickBot="1">
      <c r="A4" s="65" t="s">
        <v>55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38</v>
      </c>
      <c r="H4" s="84" t="s">
        <v>16</v>
      </c>
    </row>
    <row r="5" spans="1:8" s="1" customFormat="1" ht="12.75" customHeight="1">
      <c r="A5" s="99">
        <v>636</v>
      </c>
      <c r="B5" s="113">
        <v>6738500</v>
      </c>
      <c r="C5" s="108"/>
      <c r="D5" s="109"/>
      <c r="E5" s="110">
        <v>108000</v>
      </c>
      <c r="F5" s="110"/>
      <c r="G5" s="111"/>
      <c r="H5" s="112"/>
    </row>
    <row r="6" spans="1:8" s="1" customFormat="1" ht="12.75">
      <c r="A6" s="99">
        <v>651</v>
      </c>
      <c r="B6" s="113">
        <v>1</v>
      </c>
      <c r="C6" s="114"/>
      <c r="D6" s="114"/>
      <c r="E6" s="114"/>
      <c r="F6" s="114"/>
      <c r="G6" s="115"/>
      <c r="H6" s="116"/>
    </row>
    <row r="7" spans="1:8" s="1" customFormat="1" ht="12.75">
      <c r="A7" s="99">
        <v>652</v>
      </c>
      <c r="B7" s="113"/>
      <c r="C7" s="114"/>
      <c r="D7" s="114">
        <v>11000</v>
      </c>
      <c r="E7" s="114"/>
      <c r="F7" s="114"/>
      <c r="G7" s="115"/>
      <c r="H7" s="116"/>
    </row>
    <row r="8" spans="1:10" s="1" customFormat="1" ht="12.75">
      <c r="A8" s="99">
        <v>653</v>
      </c>
      <c r="B8" s="113"/>
      <c r="C8" s="114"/>
      <c r="D8" s="114"/>
      <c r="E8" s="114"/>
      <c r="F8" s="114"/>
      <c r="G8" s="115"/>
      <c r="H8" s="116"/>
      <c r="J8" s="131"/>
    </row>
    <row r="9" spans="1:8" s="1" customFormat="1" ht="12.75">
      <c r="A9" s="99">
        <v>661</v>
      </c>
      <c r="B9" s="113"/>
      <c r="C9" s="114">
        <f>9000+10800</f>
        <v>19800</v>
      </c>
      <c r="D9" s="114"/>
      <c r="E9" s="114"/>
      <c r="F9" s="114"/>
      <c r="G9" s="115"/>
      <c r="H9" s="116"/>
    </row>
    <row r="10" spans="1:10" s="1" customFormat="1" ht="12.75">
      <c r="A10" s="99">
        <v>663</v>
      </c>
      <c r="B10" s="113"/>
      <c r="C10" s="114"/>
      <c r="D10" s="114"/>
      <c r="E10" s="114"/>
      <c r="F10" s="114">
        <v>20000</v>
      </c>
      <c r="G10" s="115"/>
      <c r="H10" s="116"/>
      <c r="J10" s="131"/>
    </row>
    <row r="11" spans="1:8" s="1" customFormat="1" ht="12.75">
      <c r="A11" s="99">
        <v>671</v>
      </c>
      <c r="B11" s="113">
        <v>758249</v>
      </c>
      <c r="C11" s="114"/>
      <c r="D11" s="114"/>
      <c r="E11" s="114"/>
      <c r="F11" s="114"/>
      <c r="G11" s="115"/>
      <c r="H11" s="116"/>
    </row>
    <row r="12" spans="1:8" s="1" customFormat="1" ht="12.75">
      <c r="A12" s="99">
        <v>673</v>
      </c>
      <c r="B12" s="113"/>
      <c r="C12" s="114"/>
      <c r="D12" s="114"/>
      <c r="E12" s="114"/>
      <c r="F12" s="114"/>
      <c r="G12" s="115"/>
      <c r="H12" s="116"/>
    </row>
    <row r="13" spans="1:8" s="1" customFormat="1" ht="12.75">
      <c r="A13" s="99">
        <v>922</v>
      </c>
      <c r="B13" s="117"/>
      <c r="C13" s="118"/>
      <c r="D13" s="118"/>
      <c r="E13" s="118"/>
      <c r="F13" s="118"/>
      <c r="G13" s="119"/>
      <c r="H13" s="120"/>
    </row>
    <row r="14" spans="1:8" s="1" customFormat="1" ht="12.75">
      <c r="A14" s="106"/>
      <c r="B14" s="117"/>
      <c r="C14" s="118"/>
      <c r="D14" s="118"/>
      <c r="E14" s="118"/>
      <c r="F14" s="118"/>
      <c r="G14" s="119"/>
      <c r="H14" s="120"/>
    </row>
    <row r="15" spans="1:8" s="1" customFormat="1" ht="13.5" thickBot="1">
      <c r="A15" s="104"/>
      <c r="B15" s="121"/>
      <c r="C15" s="122"/>
      <c r="D15" s="122"/>
      <c r="E15" s="122"/>
      <c r="F15" s="122"/>
      <c r="G15" s="123"/>
      <c r="H15" s="124"/>
    </row>
    <row r="16" spans="1:8" s="1" customFormat="1" ht="30" customHeight="1" thickBot="1">
      <c r="A16" s="11" t="s">
        <v>17</v>
      </c>
      <c r="B16" s="105">
        <f>SUM(B5:B15)</f>
        <v>7496750</v>
      </c>
      <c r="C16" s="105">
        <f aca="true" t="shared" si="0" ref="C16:H16">SUM(C5:C15)</f>
        <v>19800</v>
      </c>
      <c r="D16" s="105">
        <f t="shared" si="0"/>
        <v>11000</v>
      </c>
      <c r="E16" s="105">
        <f t="shared" si="0"/>
        <v>108000</v>
      </c>
      <c r="F16" s="105">
        <f t="shared" si="0"/>
        <v>20000</v>
      </c>
      <c r="G16" s="105">
        <f t="shared" si="0"/>
        <v>0</v>
      </c>
      <c r="H16" s="105">
        <f t="shared" si="0"/>
        <v>0</v>
      </c>
    </row>
    <row r="17" spans="1:8" s="1" customFormat="1" ht="28.5" customHeight="1" thickBot="1">
      <c r="A17" s="11" t="s">
        <v>40</v>
      </c>
      <c r="B17" s="159">
        <f>B16+C16+D16+E16+F16+G16+H16</f>
        <v>7655550</v>
      </c>
      <c r="C17" s="160"/>
      <c r="D17" s="160"/>
      <c r="E17" s="160"/>
      <c r="F17" s="160"/>
      <c r="G17" s="160"/>
      <c r="H17" s="161"/>
    </row>
    <row r="18" spans="1:8" ht="13.5" thickBot="1">
      <c r="A18" s="6"/>
      <c r="B18" s="6"/>
      <c r="C18" s="6"/>
      <c r="D18" s="7"/>
      <c r="E18" s="12"/>
      <c r="H18" s="10"/>
    </row>
    <row r="19" spans="1:8" ht="26.25" customHeight="1" thickBot="1">
      <c r="A19" s="66" t="s">
        <v>9</v>
      </c>
      <c r="B19" s="162" t="s">
        <v>45</v>
      </c>
      <c r="C19" s="163"/>
      <c r="D19" s="163"/>
      <c r="E19" s="163"/>
      <c r="F19" s="163"/>
      <c r="G19" s="163"/>
      <c r="H19" s="164"/>
    </row>
    <row r="20" spans="1:8" ht="90" thickBot="1">
      <c r="A20" s="67" t="s">
        <v>55</v>
      </c>
      <c r="B20" s="82" t="s">
        <v>10</v>
      </c>
      <c r="C20" s="83" t="s">
        <v>11</v>
      </c>
      <c r="D20" s="83" t="s">
        <v>12</v>
      </c>
      <c r="E20" s="83" t="s">
        <v>13</v>
      </c>
      <c r="F20" s="83" t="s">
        <v>14</v>
      </c>
      <c r="G20" s="83" t="s">
        <v>38</v>
      </c>
      <c r="H20" s="84" t="s">
        <v>16</v>
      </c>
    </row>
    <row r="21" spans="1:8" ht="12.75">
      <c r="A21" s="99">
        <v>636</v>
      </c>
      <c r="B21" s="96">
        <v>6773670</v>
      </c>
      <c r="C21" s="108"/>
      <c r="D21" s="109"/>
      <c r="E21" s="110">
        <v>108000</v>
      </c>
      <c r="F21" s="110"/>
      <c r="G21" s="97"/>
      <c r="H21" s="98"/>
    </row>
    <row r="22" spans="1:8" ht="12.75">
      <c r="A22" s="99">
        <v>651</v>
      </c>
      <c r="B22" s="100"/>
      <c r="C22" s="114"/>
      <c r="D22" s="114"/>
      <c r="E22" s="114"/>
      <c r="F22" s="114"/>
      <c r="G22" s="102"/>
      <c r="H22" s="103"/>
    </row>
    <row r="23" spans="1:8" ht="12.75">
      <c r="A23" s="99">
        <v>652</v>
      </c>
      <c r="B23" s="100"/>
      <c r="C23" s="114"/>
      <c r="D23" s="114">
        <v>11000</v>
      </c>
      <c r="E23" s="114"/>
      <c r="F23" s="114"/>
      <c r="G23" s="102"/>
      <c r="H23" s="103"/>
    </row>
    <row r="24" spans="1:8" ht="12.75">
      <c r="A24" s="99">
        <v>653</v>
      </c>
      <c r="B24" s="100"/>
      <c r="C24" s="114"/>
      <c r="D24" s="114"/>
      <c r="E24" s="114"/>
      <c r="F24" s="114"/>
      <c r="G24" s="102"/>
      <c r="H24" s="103"/>
    </row>
    <row r="25" spans="1:8" ht="12.75">
      <c r="A25" s="99">
        <v>661</v>
      </c>
      <c r="B25" s="100"/>
      <c r="C25" s="114">
        <f>9000+10800</f>
        <v>19800</v>
      </c>
      <c r="D25" s="114"/>
      <c r="E25" s="114"/>
      <c r="F25" s="114"/>
      <c r="G25" s="102"/>
      <c r="H25" s="103"/>
    </row>
    <row r="26" spans="1:8" ht="12.75">
      <c r="A26" s="99">
        <v>663</v>
      </c>
      <c r="B26" s="100"/>
      <c r="C26" s="114"/>
      <c r="D26" s="114"/>
      <c r="E26" s="114"/>
      <c r="F26" s="114">
        <v>20000</v>
      </c>
      <c r="G26" s="102"/>
      <c r="H26" s="103"/>
    </row>
    <row r="27" spans="1:8" ht="12.75">
      <c r="A27" s="99">
        <v>671</v>
      </c>
      <c r="B27" s="100">
        <v>752630</v>
      </c>
      <c r="C27" s="101"/>
      <c r="D27" s="101"/>
      <c r="E27" s="101"/>
      <c r="F27" s="101"/>
      <c r="G27" s="102"/>
      <c r="H27" s="103"/>
    </row>
    <row r="28" spans="1:8" ht="12.75">
      <c r="A28" s="99">
        <v>673</v>
      </c>
      <c r="B28" s="100"/>
      <c r="C28" s="101"/>
      <c r="D28" s="101"/>
      <c r="E28" s="101"/>
      <c r="F28" s="101"/>
      <c r="G28" s="102"/>
      <c r="H28" s="103"/>
    </row>
    <row r="29" spans="1:8" ht="13.5" thickBot="1">
      <c r="A29" s="99">
        <v>922</v>
      </c>
      <c r="B29" s="100"/>
      <c r="C29" s="101"/>
      <c r="D29" s="101"/>
      <c r="E29" s="101"/>
      <c r="F29" s="101"/>
      <c r="G29" s="102"/>
      <c r="H29" s="103"/>
    </row>
    <row r="30" spans="1:8" s="1" customFormat="1" ht="30" customHeight="1" thickBot="1">
      <c r="A30" s="11" t="s">
        <v>17</v>
      </c>
      <c r="B30" s="105">
        <f aca="true" t="shared" si="1" ref="B30:H30">SUM(B21:B29)</f>
        <v>7526300</v>
      </c>
      <c r="C30" s="105">
        <f t="shared" si="1"/>
        <v>19800</v>
      </c>
      <c r="D30" s="105">
        <f t="shared" si="1"/>
        <v>11000</v>
      </c>
      <c r="E30" s="105">
        <f t="shared" si="1"/>
        <v>108000</v>
      </c>
      <c r="F30" s="105">
        <f t="shared" si="1"/>
        <v>20000</v>
      </c>
      <c r="G30" s="105">
        <f t="shared" si="1"/>
        <v>0</v>
      </c>
      <c r="H30" s="105">
        <f t="shared" si="1"/>
        <v>0</v>
      </c>
    </row>
    <row r="31" spans="1:9" s="1" customFormat="1" ht="28.5" customHeight="1" thickBot="1">
      <c r="A31" s="11" t="s">
        <v>46</v>
      </c>
      <c r="B31" s="159">
        <f>B30+C30+D30+E30+F30+G30+H30</f>
        <v>7685100</v>
      </c>
      <c r="C31" s="160"/>
      <c r="D31" s="160"/>
      <c r="E31" s="160"/>
      <c r="F31" s="160"/>
      <c r="G31" s="160"/>
      <c r="H31" s="161"/>
      <c r="I31" s="131"/>
    </row>
    <row r="32" spans="4:5" ht="13.5" thickBot="1">
      <c r="D32" s="14"/>
      <c r="E32" s="15"/>
    </row>
    <row r="33" spans="1:8" ht="26.25" customHeight="1" thickBot="1">
      <c r="A33" s="66" t="s">
        <v>9</v>
      </c>
      <c r="B33" s="162" t="s">
        <v>50</v>
      </c>
      <c r="C33" s="163"/>
      <c r="D33" s="163"/>
      <c r="E33" s="163"/>
      <c r="F33" s="163"/>
      <c r="G33" s="163"/>
      <c r="H33" s="164"/>
    </row>
    <row r="34" spans="1:8" ht="90" thickBot="1">
      <c r="A34" s="67" t="s">
        <v>55</v>
      </c>
      <c r="B34" s="82" t="s">
        <v>10</v>
      </c>
      <c r="C34" s="83" t="s">
        <v>11</v>
      </c>
      <c r="D34" s="83" t="s">
        <v>12</v>
      </c>
      <c r="E34" s="83" t="s">
        <v>13</v>
      </c>
      <c r="F34" s="83" t="s">
        <v>14</v>
      </c>
      <c r="G34" s="83" t="s">
        <v>38</v>
      </c>
      <c r="H34" s="84" t="s">
        <v>16</v>
      </c>
    </row>
    <row r="35" spans="1:8" ht="12.75">
      <c r="A35" s="99">
        <v>636</v>
      </c>
      <c r="B35" s="96">
        <v>6823710</v>
      </c>
      <c r="C35" s="108"/>
      <c r="D35" s="109"/>
      <c r="E35" s="110">
        <v>108000</v>
      </c>
      <c r="F35" s="110"/>
      <c r="G35" s="97"/>
      <c r="H35" s="98"/>
    </row>
    <row r="36" spans="1:8" ht="12.75">
      <c r="A36" s="99">
        <v>651</v>
      </c>
      <c r="B36" s="100"/>
      <c r="C36" s="114"/>
      <c r="D36" s="114"/>
      <c r="E36" s="114"/>
      <c r="F36" s="114"/>
      <c r="G36" s="102"/>
      <c r="H36" s="103"/>
    </row>
    <row r="37" spans="1:8" ht="12.75">
      <c r="A37" s="99">
        <v>652</v>
      </c>
      <c r="B37" s="100"/>
      <c r="C37" s="114"/>
      <c r="D37" s="114">
        <v>11000</v>
      </c>
      <c r="E37" s="114"/>
      <c r="F37" s="114"/>
      <c r="G37" s="102"/>
      <c r="H37" s="103"/>
    </row>
    <row r="38" spans="1:8" ht="12.75">
      <c r="A38" s="99">
        <v>653</v>
      </c>
      <c r="B38" s="100"/>
      <c r="C38" s="114"/>
      <c r="D38" s="114"/>
      <c r="E38" s="114"/>
      <c r="F38" s="114"/>
      <c r="G38" s="102"/>
      <c r="H38" s="103"/>
    </row>
    <row r="39" spans="1:8" ht="12.75">
      <c r="A39" s="99">
        <v>661</v>
      </c>
      <c r="B39" s="100"/>
      <c r="C39" s="114">
        <f>9000+10800</f>
        <v>19800</v>
      </c>
      <c r="D39" s="114"/>
      <c r="E39" s="114"/>
      <c r="F39" s="114"/>
      <c r="G39" s="102"/>
      <c r="H39" s="103"/>
    </row>
    <row r="40" spans="1:8" ht="12.75">
      <c r="A40" s="99">
        <v>663</v>
      </c>
      <c r="B40" s="100"/>
      <c r="C40" s="114"/>
      <c r="D40" s="114"/>
      <c r="E40" s="114"/>
      <c r="F40" s="114">
        <v>20000</v>
      </c>
      <c r="G40" s="102"/>
      <c r="H40" s="103"/>
    </row>
    <row r="41" spans="1:8" ht="12.75">
      <c r="A41" s="99">
        <v>671</v>
      </c>
      <c r="B41" s="100">
        <v>758190</v>
      </c>
      <c r="C41" s="101"/>
      <c r="D41" s="101"/>
      <c r="E41" s="101"/>
      <c r="F41" s="101"/>
      <c r="G41" s="102"/>
      <c r="H41" s="103"/>
    </row>
    <row r="42" spans="1:8" ht="12.75">
      <c r="A42" s="99">
        <v>673</v>
      </c>
      <c r="B42" s="100"/>
      <c r="C42" s="101"/>
      <c r="D42" s="101"/>
      <c r="E42" s="101"/>
      <c r="F42" s="101"/>
      <c r="G42" s="102"/>
      <c r="H42" s="103"/>
    </row>
    <row r="43" spans="1:8" ht="13.5" customHeight="1" thickBot="1">
      <c r="A43" s="99">
        <v>922</v>
      </c>
      <c r="B43" s="100"/>
      <c r="C43" s="101"/>
      <c r="D43" s="101"/>
      <c r="E43" s="101"/>
      <c r="F43" s="101"/>
      <c r="G43" s="102"/>
      <c r="H43" s="103"/>
    </row>
    <row r="44" spans="1:8" s="1" customFormat="1" ht="30" customHeight="1" thickBot="1">
      <c r="A44" s="11" t="s">
        <v>17</v>
      </c>
      <c r="B44" s="105">
        <f aca="true" t="shared" si="2" ref="B44:H44">SUM(B35:B43)</f>
        <v>7581900</v>
      </c>
      <c r="C44" s="105">
        <f t="shared" si="2"/>
        <v>19800</v>
      </c>
      <c r="D44" s="105">
        <f t="shared" si="2"/>
        <v>11000</v>
      </c>
      <c r="E44" s="105">
        <f t="shared" si="2"/>
        <v>108000</v>
      </c>
      <c r="F44" s="105">
        <f t="shared" si="2"/>
        <v>20000</v>
      </c>
      <c r="G44" s="105">
        <f t="shared" si="2"/>
        <v>0</v>
      </c>
      <c r="H44" s="105">
        <f t="shared" si="2"/>
        <v>0</v>
      </c>
    </row>
    <row r="45" spans="1:8" s="1" customFormat="1" ht="28.5" customHeight="1" thickBot="1">
      <c r="A45" s="11" t="s">
        <v>51</v>
      </c>
      <c r="B45" s="159">
        <f>B44+C44+D44+E44+F44+G44+H44</f>
        <v>7740700</v>
      </c>
      <c r="C45" s="160"/>
      <c r="D45" s="160"/>
      <c r="E45" s="160"/>
      <c r="F45" s="160"/>
      <c r="G45" s="160"/>
      <c r="H45" s="161"/>
    </row>
    <row r="46" spans="3:5" ht="13.5" customHeight="1">
      <c r="C46" s="16"/>
      <c r="D46" s="14"/>
      <c r="E46" s="130"/>
    </row>
    <row r="47" spans="3:5" ht="13.5" customHeight="1">
      <c r="C47" s="16"/>
      <c r="D47" s="18"/>
      <c r="E47" s="19"/>
    </row>
    <row r="48" spans="4:5" ht="13.5" customHeight="1">
      <c r="D48" s="20"/>
      <c r="E48" s="21"/>
    </row>
    <row r="49" spans="4:5" ht="13.5" customHeight="1">
      <c r="D49" s="22"/>
      <c r="E49" s="23"/>
    </row>
    <row r="50" spans="4:5" ht="13.5" customHeight="1">
      <c r="D50" s="14"/>
      <c r="E50" s="15"/>
    </row>
    <row r="51" spans="3:5" ht="28.5" customHeight="1">
      <c r="C51" s="16"/>
      <c r="D51" s="14"/>
      <c r="E51" s="24"/>
    </row>
    <row r="52" spans="3:5" ht="13.5" customHeight="1">
      <c r="C52" s="16"/>
      <c r="D52" s="14"/>
      <c r="E52" s="19"/>
    </row>
    <row r="53" spans="4:5" ht="13.5" customHeight="1">
      <c r="D53" s="14"/>
      <c r="E53" s="15"/>
    </row>
    <row r="54" spans="4:5" ht="13.5" customHeight="1">
      <c r="D54" s="14"/>
      <c r="E54" s="23"/>
    </row>
    <row r="55" spans="4:5" ht="13.5" customHeight="1">
      <c r="D55" s="14"/>
      <c r="E55" s="15"/>
    </row>
    <row r="56" spans="4:5" ht="22.5" customHeight="1">
      <c r="D56" s="14"/>
      <c r="E56" s="25"/>
    </row>
    <row r="57" spans="4:5" ht="13.5" customHeight="1">
      <c r="D57" s="20"/>
      <c r="E57" s="21"/>
    </row>
    <row r="58" spans="2:5" ht="13.5" customHeight="1">
      <c r="B58" s="16"/>
      <c r="D58" s="20"/>
      <c r="E58" s="26"/>
    </row>
    <row r="59" spans="3:5" ht="13.5" customHeight="1">
      <c r="C59" s="16"/>
      <c r="D59" s="20"/>
      <c r="E59" s="27"/>
    </row>
    <row r="60" spans="3:5" ht="13.5" customHeight="1">
      <c r="C60" s="16"/>
      <c r="D60" s="22"/>
      <c r="E60" s="19"/>
    </row>
    <row r="61" spans="4:5" ht="13.5" customHeight="1">
      <c r="D61" s="14"/>
      <c r="E61" s="15"/>
    </row>
    <row r="62" spans="2:5" ht="13.5" customHeight="1">
      <c r="B62" s="16"/>
      <c r="D62" s="14"/>
      <c r="E62" s="17"/>
    </row>
    <row r="63" spans="3:5" ht="13.5" customHeight="1">
      <c r="C63" s="16"/>
      <c r="D63" s="14"/>
      <c r="E63" s="26"/>
    </row>
    <row r="64" spans="3:5" ht="13.5" customHeight="1">
      <c r="C64" s="16"/>
      <c r="D64" s="22"/>
      <c r="E64" s="19"/>
    </row>
    <row r="65" spans="4:5" ht="13.5" customHeight="1">
      <c r="D65" s="20"/>
      <c r="E65" s="15"/>
    </row>
    <row r="66" spans="3:5" ht="13.5" customHeight="1">
      <c r="C66" s="16"/>
      <c r="D66" s="20"/>
      <c r="E66" s="26"/>
    </row>
    <row r="67" spans="4:5" ht="22.5" customHeight="1">
      <c r="D67" s="22"/>
      <c r="E67" s="25"/>
    </row>
    <row r="68" spans="4:5" ht="13.5" customHeight="1">
      <c r="D68" s="14"/>
      <c r="E68" s="15"/>
    </row>
    <row r="69" spans="4:5" ht="13.5" customHeight="1">
      <c r="D69" s="22"/>
      <c r="E69" s="19"/>
    </row>
    <row r="70" spans="4:5" ht="13.5" customHeight="1">
      <c r="D70" s="14"/>
      <c r="E70" s="15"/>
    </row>
    <row r="71" spans="4:5" ht="13.5" customHeight="1">
      <c r="D71" s="14"/>
      <c r="E71" s="15"/>
    </row>
    <row r="72" spans="1:5" ht="13.5" customHeight="1">
      <c r="A72" s="16"/>
      <c r="D72" s="28"/>
      <c r="E72" s="26"/>
    </row>
    <row r="73" spans="2:5" ht="13.5" customHeight="1">
      <c r="B73" s="16"/>
      <c r="C73" s="16"/>
      <c r="D73" s="29"/>
      <c r="E73" s="26"/>
    </row>
    <row r="74" spans="2:5" ht="13.5" customHeight="1">
      <c r="B74" s="16"/>
      <c r="C74" s="16"/>
      <c r="D74" s="29"/>
      <c r="E74" s="17"/>
    </row>
    <row r="75" spans="2:5" ht="13.5" customHeight="1">
      <c r="B75" s="16"/>
      <c r="C75" s="16"/>
      <c r="D75" s="22"/>
      <c r="E75" s="23"/>
    </row>
    <row r="76" spans="4:5" ht="12.75">
      <c r="D76" s="14"/>
      <c r="E76" s="15"/>
    </row>
    <row r="77" spans="2:5" ht="12.75">
      <c r="B77" s="16"/>
      <c r="D77" s="14"/>
      <c r="E77" s="26"/>
    </row>
    <row r="78" spans="3:5" ht="12.75">
      <c r="C78" s="16"/>
      <c r="D78" s="14"/>
      <c r="E78" s="17"/>
    </row>
    <row r="79" spans="3:5" ht="12.75">
      <c r="C79" s="16"/>
      <c r="D79" s="22"/>
      <c r="E79" s="19"/>
    </row>
    <row r="80" spans="4:5" ht="12.75">
      <c r="D80" s="14"/>
      <c r="E80" s="15"/>
    </row>
    <row r="81" spans="4:5" ht="12.75">
      <c r="D81" s="14"/>
      <c r="E81" s="15"/>
    </row>
    <row r="82" spans="4:5" ht="12.75">
      <c r="D82" s="30"/>
      <c r="E82" s="31"/>
    </row>
    <row r="83" spans="4:5" ht="12.75">
      <c r="D83" s="14"/>
      <c r="E83" s="15"/>
    </row>
    <row r="84" spans="4:5" ht="12.75">
      <c r="D84" s="14"/>
      <c r="E84" s="15"/>
    </row>
    <row r="85" spans="4:5" ht="12.75">
      <c r="D85" s="14"/>
      <c r="E85" s="15"/>
    </row>
    <row r="86" spans="4:5" ht="12.75">
      <c r="D86" s="22"/>
      <c r="E86" s="19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14"/>
      <c r="E90" s="15"/>
    </row>
    <row r="91" spans="4:5" ht="12.75">
      <c r="D91" s="14"/>
      <c r="E91" s="15"/>
    </row>
    <row r="92" spans="4:5" ht="12.75">
      <c r="D92" s="14"/>
      <c r="E92" s="15"/>
    </row>
    <row r="93" spans="1:5" ht="28.5" customHeight="1">
      <c r="A93" s="32"/>
      <c r="B93" s="32"/>
      <c r="C93" s="32"/>
      <c r="D93" s="33"/>
      <c r="E93" s="34"/>
    </row>
    <row r="94" spans="3:5" ht="12.75">
      <c r="C94" s="16"/>
      <c r="D94" s="14"/>
      <c r="E94" s="17"/>
    </row>
    <row r="95" spans="4:5" ht="12.75">
      <c r="D95" s="35"/>
      <c r="E95" s="36"/>
    </row>
    <row r="96" spans="4:5" ht="12.75">
      <c r="D96" s="14"/>
      <c r="E96" s="15"/>
    </row>
    <row r="97" spans="4:5" ht="12.75">
      <c r="D97" s="30"/>
      <c r="E97" s="31"/>
    </row>
    <row r="98" spans="4:5" ht="12.75">
      <c r="D98" s="30"/>
      <c r="E98" s="31"/>
    </row>
    <row r="99" spans="4:5" ht="12.75">
      <c r="D99" s="14"/>
      <c r="E99" s="15"/>
    </row>
    <row r="100" spans="4:5" ht="12.75">
      <c r="D100" s="22"/>
      <c r="E100" s="19"/>
    </row>
    <row r="101" spans="4:5" ht="12.75">
      <c r="D101" s="14"/>
      <c r="E101" s="15"/>
    </row>
    <row r="102" spans="4:5" ht="12.75">
      <c r="D102" s="14"/>
      <c r="E102" s="15"/>
    </row>
    <row r="103" spans="4:5" ht="12.75">
      <c r="D103" s="22"/>
      <c r="E103" s="19"/>
    </row>
    <row r="104" spans="4:5" ht="12.75">
      <c r="D104" s="14"/>
      <c r="E104" s="15"/>
    </row>
    <row r="105" spans="4:5" ht="12.75">
      <c r="D105" s="30"/>
      <c r="E105" s="31"/>
    </row>
    <row r="106" spans="4:5" ht="12.75">
      <c r="D106" s="22"/>
      <c r="E106" s="36"/>
    </row>
    <row r="107" spans="4:5" ht="12.75">
      <c r="D107" s="20"/>
      <c r="E107" s="31"/>
    </row>
    <row r="108" spans="4:5" ht="12.75">
      <c r="D108" s="22"/>
      <c r="E108" s="19"/>
    </row>
    <row r="109" spans="4:5" ht="12.75">
      <c r="D109" s="14"/>
      <c r="E109" s="15"/>
    </row>
    <row r="110" spans="3:5" ht="12.75">
      <c r="C110" s="16"/>
      <c r="D110" s="14"/>
      <c r="E110" s="17"/>
    </row>
    <row r="111" spans="4:5" ht="12.75">
      <c r="D111" s="20"/>
      <c r="E111" s="19"/>
    </row>
    <row r="112" spans="4:5" ht="12.75">
      <c r="D112" s="20"/>
      <c r="E112" s="31"/>
    </row>
    <row r="113" spans="3:5" ht="12.75">
      <c r="C113" s="16"/>
      <c r="D113" s="20"/>
      <c r="E113" s="37"/>
    </row>
    <row r="114" spans="3:5" ht="12.75">
      <c r="C114" s="16"/>
      <c r="D114" s="22"/>
      <c r="E114" s="23"/>
    </row>
    <row r="115" spans="4:5" ht="12.75">
      <c r="D115" s="14"/>
      <c r="E115" s="15"/>
    </row>
    <row r="116" spans="4:5" ht="12.75">
      <c r="D116" s="35"/>
      <c r="E116" s="38"/>
    </row>
    <row r="117" spans="4:5" ht="11.25" customHeight="1">
      <c r="D117" s="30"/>
      <c r="E117" s="31"/>
    </row>
    <row r="118" spans="2:5" ht="24" customHeight="1">
      <c r="B118" s="16"/>
      <c r="D118" s="30"/>
      <c r="E118" s="39"/>
    </row>
    <row r="119" spans="3:5" ht="15" customHeight="1">
      <c r="C119" s="16"/>
      <c r="D119" s="30"/>
      <c r="E119" s="39"/>
    </row>
    <row r="120" spans="4:5" ht="11.25" customHeight="1">
      <c r="D120" s="35"/>
      <c r="E120" s="36"/>
    </row>
    <row r="121" spans="4:5" ht="12.75">
      <c r="D121" s="30"/>
      <c r="E121" s="31"/>
    </row>
    <row r="122" spans="2:5" ht="13.5" customHeight="1">
      <c r="B122" s="16"/>
      <c r="D122" s="30"/>
      <c r="E122" s="40"/>
    </row>
    <row r="123" spans="3:5" ht="12.75" customHeight="1">
      <c r="C123" s="16"/>
      <c r="D123" s="30"/>
      <c r="E123" s="17"/>
    </row>
    <row r="124" spans="3:5" ht="12.75" customHeight="1">
      <c r="C124" s="16"/>
      <c r="D124" s="22"/>
      <c r="E124" s="23"/>
    </row>
    <row r="125" spans="4:5" ht="12.75">
      <c r="D125" s="14"/>
      <c r="E125" s="15"/>
    </row>
    <row r="126" spans="3:5" ht="12.75">
      <c r="C126" s="16"/>
      <c r="D126" s="14"/>
      <c r="E126" s="37"/>
    </row>
    <row r="127" spans="4:5" ht="12.75">
      <c r="D127" s="35"/>
      <c r="E127" s="36"/>
    </row>
    <row r="128" spans="4:5" ht="12.75">
      <c r="D128" s="30"/>
      <c r="E128" s="31"/>
    </row>
    <row r="129" spans="4:5" ht="12.75">
      <c r="D129" s="14"/>
      <c r="E129" s="15"/>
    </row>
    <row r="130" spans="1:5" ht="19.5" customHeight="1">
      <c r="A130" s="41"/>
      <c r="B130" s="6"/>
      <c r="C130" s="6"/>
      <c r="D130" s="6"/>
      <c r="E130" s="26"/>
    </row>
    <row r="131" spans="1:5" ht="15" customHeight="1">
      <c r="A131" s="16"/>
      <c r="D131" s="28"/>
      <c r="E131" s="26"/>
    </row>
    <row r="132" spans="1:5" ht="12.75">
      <c r="A132" s="16"/>
      <c r="B132" s="16"/>
      <c r="D132" s="28"/>
      <c r="E132" s="17"/>
    </row>
    <row r="133" spans="3:5" ht="12.75">
      <c r="C133" s="16"/>
      <c r="D133" s="14"/>
      <c r="E133" s="26"/>
    </row>
    <row r="134" spans="4:5" ht="12.75">
      <c r="D134" s="18"/>
      <c r="E134" s="19"/>
    </row>
    <row r="135" spans="2:5" ht="12.75">
      <c r="B135" s="16"/>
      <c r="D135" s="14"/>
      <c r="E135" s="17"/>
    </row>
    <row r="136" spans="3:5" ht="12.75">
      <c r="C136" s="16"/>
      <c r="D136" s="14"/>
      <c r="E136" s="17"/>
    </row>
    <row r="137" spans="4:5" ht="12.75">
      <c r="D137" s="22"/>
      <c r="E137" s="23"/>
    </row>
    <row r="138" spans="3:5" ht="22.5" customHeight="1">
      <c r="C138" s="16"/>
      <c r="D138" s="14"/>
      <c r="E138" s="24"/>
    </row>
    <row r="139" spans="4:5" ht="12.75">
      <c r="D139" s="14"/>
      <c r="E139" s="23"/>
    </row>
    <row r="140" spans="2:5" ht="12.75">
      <c r="B140" s="16"/>
      <c r="D140" s="20"/>
      <c r="E140" s="26"/>
    </row>
    <row r="141" spans="3:5" ht="12.75">
      <c r="C141" s="16"/>
      <c r="D141" s="20"/>
      <c r="E141" s="27"/>
    </row>
    <row r="142" spans="4:5" ht="12.75">
      <c r="D142" s="22"/>
      <c r="E142" s="19"/>
    </row>
    <row r="143" spans="1:5" ht="13.5" customHeight="1">
      <c r="A143" s="16"/>
      <c r="D143" s="28"/>
      <c r="E143" s="26"/>
    </row>
    <row r="144" spans="2:5" ht="13.5" customHeight="1">
      <c r="B144" s="16"/>
      <c r="D144" s="14"/>
      <c r="E144" s="26"/>
    </row>
    <row r="145" spans="3:5" ht="13.5" customHeight="1">
      <c r="C145" s="16"/>
      <c r="D145" s="14"/>
      <c r="E145" s="17"/>
    </row>
    <row r="146" spans="3:5" ht="12.75">
      <c r="C146" s="16"/>
      <c r="D146" s="22"/>
      <c r="E146" s="19"/>
    </row>
    <row r="147" spans="3:5" ht="12.75">
      <c r="C147" s="16"/>
      <c r="D147" s="14"/>
      <c r="E147" s="17"/>
    </row>
    <row r="148" spans="4:5" ht="12.75">
      <c r="D148" s="35"/>
      <c r="E148" s="36"/>
    </row>
    <row r="149" spans="3:5" ht="12.75">
      <c r="C149" s="16"/>
      <c r="D149" s="20"/>
      <c r="E149" s="37"/>
    </row>
    <row r="150" spans="3:5" ht="12.75">
      <c r="C150" s="16"/>
      <c r="D150" s="22"/>
      <c r="E150" s="23"/>
    </row>
    <row r="151" spans="4:5" ht="12.75">
      <c r="D151" s="35"/>
      <c r="E151" s="42"/>
    </row>
    <row r="152" spans="2:5" ht="12.75">
      <c r="B152" s="16"/>
      <c r="D152" s="30"/>
      <c r="E152" s="40"/>
    </row>
    <row r="153" spans="3:5" ht="12.75">
      <c r="C153" s="16"/>
      <c r="D153" s="30"/>
      <c r="E153" s="17"/>
    </row>
    <row r="154" spans="3:5" ht="12.75">
      <c r="C154" s="16"/>
      <c r="D154" s="22"/>
      <c r="E154" s="23"/>
    </row>
    <row r="155" spans="3:5" ht="12.75">
      <c r="C155" s="16"/>
      <c r="D155" s="22"/>
      <c r="E155" s="23"/>
    </row>
    <row r="156" spans="4:5" ht="12.75">
      <c r="D156" s="14"/>
      <c r="E156" s="15"/>
    </row>
    <row r="157" spans="1:5" s="43" customFormat="1" ht="18" customHeight="1">
      <c r="A157" s="165"/>
      <c r="B157" s="166"/>
      <c r="C157" s="166"/>
      <c r="D157" s="166"/>
      <c r="E157" s="166"/>
    </row>
    <row r="158" spans="1:5" ht="28.5" customHeight="1">
      <c r="A158" s="32"/>
      <c r="B158" s="32"/>
      <c r="C158" s="32"/>
      <c r="D158" s="33"/>
      <c r="E158" s="34"/>
    </row>
    <row r="160" spans="1:5" ht="15.75">
      <c r="A160" s="45"/>
      <c r="B160" s="16"/>
      <c r="C160" s="16"/>
      <c r="D160" s="46"/>
      <c r="E160" s="5"/>
    </row>
    <row r="161" spans="1:5" ht="12.75">
      <c r="A161" s="16"/>
      <c r="B161" s="16"/>
      <c r="C161" s="16"/>
      <c r="D161" s="46"/>
      <c r="E161" s="5"/>
    </row>
    <row r="162" spans="1:5" ht="17.25" customHeight="1">
      <c r="A162" s="16"/>
      <c r="B162" s="16"/>
      <c r="C162" s="16"/>
      <c r="D162" s="46"/>
      <c r="E162" s="5"/>
    </row>
    <row r="163" spans="1:5" ht="13.5" customHeight="1">
      <c r="A163" s="16"/>
      <c r="B163" s="16"/>
      <c r="C163" s="16"/>
      <c r="D163" s="46"/>
      <c r="E163" s="5"/>
    </row>
    <row r="164" spans="1:5" ht="12.75">
      <c r="A164" s="16"/>
      <c r="B164" s="16"/>
      <c r="C164" s="16"/>
      <c r="D164" s="46"/>
      <c r="E164" s="5"/>
    </row>
    <row r="165" spans="1:3" ht="12.75">
      <c r="A165" s="16"/>
      <c r="B165" s="16"/>
      <c r="C165" s="16"/>
    </row>
    <row r="166" spans="1:5" ht="12.75">
      <c r="A166" s="16"/>
      <c r="B166" s="16"/>
      <c r="C166" s="16"/>
      <c r="D166" s="46"/>
      <c r="E166" s="5"/>
    </row>
    <row r="167" spans="1:5" ht="12.75">
      <c r="A167" s="16"/>
      <c r="B167" s="16"/>
      <c r="C167" s="16"/>
      <c r="D167" s="46"/>
      <c r="E167" s="47"/>
    </row>
    <row r="168" spans="1:5" ht="12.75">
      <c r="A168" s="16"/>
      <c r="B168" s="16"/>
      <c r="C168" s="16"/>
      <c r="D168" s="46"/>
      <c r="E168" s="5"/>
    </row>
    <row r="169" spans="1:5" ht="22.5" customHeight="1">
      <c r="A169" s="16"/>
      <c r="B169" s="16"/>
      <c r="C169" s="16"/>
      <c r="D169" s="46"/>
      <c r="E169" s="24"/>
    </row>
    <row r="170" spans="4:5" ht="22.5" customHeight="1">
      <c r="D170" s="22"/>
      <c r="E170" s="25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7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workbookViewId="0" topLeftCell="A52">
      <selection activeCell="M58" sqref="M1:AC16384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2" width="11.421875" style="3" customWidth="1"/>
    <col min="13" max="16384" width="11.421875" style="3" customWidth="1"/>
  </cols>
  <sheetData>
    <row r="1" spans="1:10" ht="18" customHeight="1">
      <c r="A1" s="167" t="s">
        <v>18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</row>
    <row r="3" spans="1:10" s="5" customFormat="1" ht="89.25">
      <c r="A3" s="4" t="s">
        <v>19</v>
      </c>
      <c r="B3" s="85" t="s">
        <v>20</v>
      </c>
      <c r="C3" s="4" t="s">
        <v>52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95"/>
      <c r="B4" s="87"/>
      <c r="C4" s="88"/>
      <c r="D4" s="88"/>
      <c r="E4" s="88"/>
      <c r="F4" s="88"/>
      <c r="G4" s="88"/>
      <c r="H4" s="88"/>
      <c r="I4" s="88"/>
      <c r="J4" s="88"/>
    </row>
    <row r="5" spans="1:10" ht="12.75">
      <c r="A5" s="126" t="s">
        <v>68</v>
      </c>
      <c r="B5" s="8"/>
      <c r="C5" s="3"/>
      <c r="D5" s="3"/>
      <c r="E5" s="3"/>
      <c r="F5" s="3"/>
      <c r="G5" s="3"/>
      <c r="H5" s="3"/>
      <c r="I5" s="3"/>
      <c r="J5" s="3"/>
    </row>
    <row r="6" spans="1:10" ht="12.75">
      <c r="A6" s="61"/>
      <c r="B6" s="8"/>
      <c r="C6" s="3"/>
      <c r="D6" s="3"/>
      <c r="E6" s="3"/>
      <c r="F6" s="3"/>
      <c r="G6" s="3"/>
      <c r="H6" s="3"/>
      <c r="I6" s="3"/>
      <c r="J6" s="3"/>
    </row>
    <row r="7" spans="1:2" s="5" customFormat="1" ht="12.75">
      <c r="A7" s="125" t="s">
        <v>58</v>
      </c>
      <c r="B7" s="5" t="s">
        <v>59</v>
      </c>
    </row>
    <row r="8" spans="1:12" ht="12.75" customHeight="1">
      <c r="A8" s="126" t="s">
        <v>60</v>
      </c>
      <c r="B8" s="125" t="s">
        <v>61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0" s="5" customFormat="1" ht="12.75">
      <c r="A9" s="94">
        <v>3</v>
      </c>
      <c r="B9" s="92" t="s">
        <v>62</v>
      </c>
      <c r="C9" s="93">
        <f>+C10+C14+C19+C21</f>
        <v>7610549</v>
      </c>
      <c r="D9" s="93">
        <f>+D10+D14+D19+D21</f>
        <v>7476749</v>
      </c>
      <c r="E9" s="93">
        <f aca="true" t="shared" si="0" ref="E9:J9">+E10+E14+E19+E21</f>
        <v>9800</v>
      </c>
      <c r="F9" s="93">
        <f t="shared" si="0"/>
        <v>11000</v>
      </c>
      <c r="G9" s="93">
        <f t="shared" si="0"/>
        <v>108000</v>
      </c>
      <c r="H9" s="93">
        <f t="shared" si="0"/>
        <v>5000</v>
      </c>
      <c r="I9" s="93">
        <f t="shared" si="0"/>
        <v>0</v>
      </c>
      <c r="J9" s="93">
        <f t="shared" si="0"/>
        <v>0</v>
      </c>
    </row>
    <row r="10" spans="1:10" s="5" customFormat="1" ht="12.75" customHeight="1">
      <c r="A10" s="94">
        <v>31</v>
      </c>
      <c r="B10" s="92" t="s">
        <v>22</v>
      </c>
      <c r="C10" s="93">
        <f>SUM(C11:C13)</f>
        <v>5705600</v>
      </c>
      <c r="D10" s="93">
        <f aca="true" t="shared" si="1" ref="D10:J10">SUM(D11:D13)</f>
        <v>5705600</v>
      </c>
      <c r="E10" s="93">
        <f t="shared" si="1"/>
        <v>0</v>
      </c>
      <c r="F10" s="93">
        <f t="shared" si="1"/>
        <v>0</v>
      </c>
      <c r="G10" s="93">
        <f t="shared" si="1"/>
        <v>0</v>
      </c>
      <c r="H10" s="93">
        <f t="shared" si="1"/>
        <v>0</v>
      </c>
      <c r="I10" s="93">
        <f t="shared" si="1"/>
        <v>0</v>
      </c>
      <c r="J10" s="93">
        <f t="shared" si="1"/>
        <v>0</v>
      </c>
    </row>
    <row r="11" spans="1:12" s="5" customFormat="1" ht="12.75">
      <c r="A11" s="89">
        <v>311</v>
      </c>
      <c r="B11" s="90" t="s">
        <v>23</v>
      </c>
      <c r="C11" s="91">
        <f>SUM(D11:J11)</f>
        <v>4647100</v>
      </c>
      <c r="D11" s="91">
        <v>4647100</v>
      </c>
      <c r="E11" s="91"/>
      <c r="F11" s="91"/>
      <c r="G11" s="91"/>
      <c r="H11" s="91"/>
      <c r="I11" s="91"/>
      <c r="J11" s="91"/>
      <c r="K11" s="3"/>
      <c r="L11" s="3"/>
    </row>
    <row r="12" spans="1:12" s="5" customFormat="1" ht="12.75">
      <c r="A12" s="89">
        <v>312</v>
      </c>
      <c r="B12" s="90" t="s">
        <v>24</v>
      </c>
      <c r="C12" s="91">
        <f aca="true" t="shared" si="2" ref="C12:C26">SUM(D12:J12)</f>
        <v>297500</v>
      </c>
      <c r="D12" s="91">
        <v>297500</v>
      </c>
      <c r="E12" s="91"/>
      <c r="F12" s="91"/>
      <c r="G12" s="91"/>
      <c r="H12" s="91"/>
      <c r="I12" s="91"/>
      <c r="J12" s="91"/>
      <c r="K12" s="3"/>
      <c r="L12" s="3"/>
    </row>
    <row r="13" spans="1:10" ht="12.75">
      <c r="A13" s="89">
        <v>313</v>
      </c>
      <c r="B13" s="90" t="s">
        <v>25</v>
      </c>
      <c r="C13" s="91">
        <f t="shared" si="2"/>
        <v>761000</v>
      </c>
      <c r="D13" s="91">
        <v>761000</v>
      </c>
      <c r="E13" s="91"/>
      <c r="F13" s="91"/>
      <c r="G13" s="91"/>
      <c r="H13" s="91"/>
      <c r="I13" s="91"/>
      <c r="J13" s="91"/>
    </row>
    <row r="14" spans="1:12" ht="12.75">
      <c r="A14" s="94">
        <v>32</v>
      </c>
      <c r="B14" s="92" t="s">
        <v>26</v>
      </c>
      <c r="C14" s="93">
        <f>SUM(D14:J14)</f>
        <v>1150249</v>
      </c>
      <c r="D14" s="93">
        <f>SUM(D15:D18)</f>
        <v>1124449</v>
      </c>
      <c r="E14" s="93">
        <f aca="true" t="shared" si="3" ref="E14:J14">SUM(E15:E18)</f>
        <v>9800</v>
      </c>
      <c r="F14" s="93">
        <f t="shared" si="3"/>
        <v>11000</v>
      </c>
      <c r="G14" s="93">
        <f t="shared" si="3"/>
        <v>0</v>
      </c>
      <c r="H14" s="93">
        <f t="shared" si="3"/>
        <v>5000</v>
      </c>
      <c r="I14" s="93">
        <f t="shared" si="3"/>
        <v>0</v>
      </c>
      <c r="J14" s="93">
        <f t="shared" si="3"/>
        <v>0</v>
      </c>
      <c r="K14" s="5"/>
      <c r="L14" s="5"/>
    </row>
    <row r="15" spans="1:10" ht="12.75">
      <c r="A15" s="89">
        <v>321</v>
      </c>
      <c r="B15" s="90" t="s">
        <v>27</v>
      </c>
      <c r="C15" s="91">
        <f t="shared" si="2"/>
        <v>291200</v>
      </c>
      <c r="D15" s="91">
        <v>290600</v>
      </c>
      <c r="E15" s="91">
        <v>600</v>
      </c>
      <c r="F15" s="91"/>
      <c r="G15" s="91"/>
      <c r="H15" s="91"/>
      <c r="I15" s="91"/>
      <c r="J15" s="91"/>
    </row>
    <row r="16" spans="1:12" s="5" customFormat="1" ht="12.75">
      <c r="A16" s="89">
        <v>322</v>
      </c>
      <c r="B16" s="90" t="s">
        <v>28</v>
      </c>
      <c r="C16" s="91">
        <f t="shared" si="2"/>
        <v>310062</v>
      </c>
      <c r="D16" s="91">
        <v>302962</v>
      </c>
      <c r="E16" s="91">
        <v>2100</v>
      </c>
      <c r="F16" s="91"/>
      <c r="G16" s="91"/>
      <c r="H16" s="91">
        <v>5000</v>
      </c>
      <c r="I16" s="91"/>
      <c r="J16" s="91"/>
      <c r="K16" s="3"/>
      <c r="L16" s="3"/>
    </row>
    <row r="17" spans="1:10" ht="12.75">
      <c r="A17" s="89">
        <v>323</v>
      </c>
      <c r="B17" s="90" t="s">
        <v>29</v>
      </c>
      <c r="C17" s="91">
        <f t="shared" si="2"/>
        <v>479387</v>
      </c>
      <c r="D17" s="91">
        <v>476387</v>
      </c>
      <c r="E17" s="91"/>
      <c r="F17" s="91">
        <v>3000</v>
      </c>
      <c r="G17" s="91"/>
      <c r="H17" s="91"/>
      <c r="I17" s="91"/>
      <c r="J17" s="91"/>
    </row>
    <row r="18" spans="1:10" ht="12.75">
      <c r="A18" s="89">
        <v>329</v>
      </c>
      <c r="B18" s="90" t="s">
        <v>63</v>
      </c>
      <c r="C18" s="91">
        <f t="shared" si="2"/>
        <v>69600</v>
      </c>
      <c r="D18" s="91">
        <v>54500</v>
      </c>
      <c r="E18" s="91">
        <v>7100</v>
      </c>
      <c r="F18" s="91">
        <v>8000</v>
      </c>
      <c r="G18" s="91"/>
      <c r="H18" s="91"/>
      <c r="I18" s="91"/>
      <c r="J18" s="91"/>
    </row>
    <row r="19" spans="1:12" ht="12.75">
      <c r="A19" s="94">
        <v>34</v>
      </c>
      <c r="B19" s="92" t="s">
        <v>30</v>
      </c>
      <c r="C19" s="93">
        <f t="shared" si="2"/>
        <v>4000</v>
      </c>
      <c r="D19" s="93">
        <f aca="true" t="shared" si="4" ref="D19:J19">+D20</f>
        <v>4000</v>
      </c>
      <c r="E19" s="93">
        <f t="shared" si="4"/>
        <v>0</v>
      </c>
      <c r="F19" s="93">
        <f t="shared" si="4"/>
        <v>0</v>
      </c>
      <c r="G19" s="93">
        <f t="shared" si="4"/>
        <v>0</v>
      </c>
      <c r="H19" s="93">
        <f t="shared" si="4"/>
        <v>0</v>
      </c>
      <c r="I19" s="93">
        <f t="shared" si="4"/>
        <v>0</v>
      </c>
      <c r="J19" s="93">
        <f t="shared" si="4"/>
        <v>0</v>
      </c>
      <c r="K19" s="5"/>
      <c r="L19" s="5"/>
    </row>
    <row r="20" spans="1:12" s="5" customFormat="1" ht="12.75">
      <c r="A20" s="89">
        <v>343</v>
      </c>
      <c r="B20" s="90" t="s">
        <v>31</v>
      </c>
      <c r="C20" s="91">
        <f t="shared" si="2"/>
        <v>4000</v>
      </c>
      <c r="D20" s="91">
        <v>4000</v>
      </c>
      <c r="E20" s="91"/>
      <c r="F20" s="91"/>
      <c r="G20" s="91"/>
      <c r="H20" s="91"/>
      <c r="I20" s="91"/>
      <c r="J20" s="91"/>
      <c r="K20" s="3"/>
      <c r="L20" s="3"/>
    </row>
    <row r="21" spans="1:12" ht="38.25">
      <c r="A21" s="94">
        <v>37</v>
      </c>
      <c r="B21" s="92" t="s">
        <v>64</v>
      </c>
      <c r="C21" s="93">
        <f t="shared" si="2"/>
        <v>750700</v>
      </c>
      <c r="D21" s="93">
        <f aca="true" t="shared" si="5" ref="D21:J21">+D22</f>
        <v>642700</v>
      </c>
      <c r="E21" s="93">
        <f t="shared" si="5"/>
        <v>0</v>
      </c>
      <c r="F21" s="93">
        <f t="shared" si="5"/>
        <v>0</v>
      </c>
      <c r="G21" s="93">
        <f t="shared" si="5"/>
        <v>108000</v>
      </c>
      <c r="H21" s="93">
        <f t="shared" si="5"/>
        <v>0</v>
      </c>
      <c r="I21" s="93">
        <f t="shared" si="5"/>
        <v>0</v>
      </c>
      <c r="J21" s="93">
        <f t="shared" si="5"/>
        <v>0</v>
      </c>
      <c r="K21" s="5"/>
      <c r="L21" s="5"/>
    </row>
    <row r="22" spans="1:10" ht="25.5">
      <c r="A22" s="89">
        <v>372</v>
      </c>
      <c r="B22" s="90" t="s">
        <v>65</v>
      </c>
      <c r="C22" s="91">
        <f t="shared" si="2"/>
        <v>750700</v>
      </c>
      <c r="D22" s="91">
        <v>642700</v>
      </c>
      <c r="E22" s="91"/>
      <c r="F22" s="91"/>
      <c r="G22" s="91">
        <v>108000</v>
      </c>
      <c r="H22" s="91"/>
      <c r="I22" s="91"/>
      <c r="J22" s="91"/>
    </row>
    <row r="23" spans="1:12" ht="25.5">
      <c r="A23" s="94">
        <v>4</v>
      </c>
      <c r="B23" s="92" t="s">
        <v>32</v>
      </c>
      <c r="C23" s="93">
        <f t="shared" si="2"/>
        <v>45000</v>
      </c>
      <c r="D23" s="93">
        <f aca="true" t="shared" si="6" ref="D23:J23">+D24</f>
        <v>20000</v>
      </c>
      <c r="E23" s="93">
        <f t="shared" si="6"/>
        <v>10000</v>
      </c>
      <c r="F23" s="93">
        <f t="shared" si="6"/>
        <v>0</v>
      </c>
      <c r="G23" s="93">
        <f t="shared" si="6"/>
        <v>0</v>
      </c>
      <c r="H23" s="93">
        <f t="shared" si="6"/>
        <v>15000</v>
      </c>
      <c r="I23" s="93">
        <f t="shared" si="6"/>
        <v>0</v>
      </c>
      <c r="J23" s="93">
        <f t="shared" si="6"/>
        <v>0</v>
      </c>
      <c r="K23" s="5"/>
      <c r="L23" s="5"/>
    </row>
    <row r="24" spans="1:12" ht="25.5">
      <c r="A24" s="94">
        <v>42</v>
      </c>
      <c r="B24" s="92" t="s">
        <v>33</v>
      </c>
      <c r="C24" s="93">
        <f t="shared" si="2"/>
        <v>45000</v>
      </c>
      <c r="D24" s="93">
        <f aca="true" t="shared" si="7" ref="D24:J24">+D25+D26</f>
        <v>20000</v>
      </c>
      <c r="E24" s="93">
        <f t="shared" si="7"/>
        <v>10000</v>
      </c>
      <c r="F24" s="93">
        <f t="shared" si="7"/>
        <v>0</v>
      </c>
      <c r="G24" s="93">
        <f t="shared" si="7"/>
        <v>0</v>
      </c>
      <c r="H24" s="93">
        <f t="shared" si="7"/>
        <v>15000</v>
      </c>
      <c r="I24" s="93">
        <f t="shared" si="7"/>
        <v>0</v>
      </c>
      <c r="J24" s="93">
        <f t="shared" si="7"/>
        <v>0</v>
      </c>
      <c r="K24" s="5"/>
      <c r="L24" s="5"/>
    </row>
    <row r="25" spans="1:10" ht="12.75">
      <c r="A25" s="89">
        <v>422</v>
      </c>
      <c r="B25" s="90" t="s">
        <v>66</v>
      </c>
      <c r="C25" s="91">
        <f t="shared" si="2"/>
        <v>45000</v>
      </c>
      <c r="D25" s="91">
        <v>20000</v>
      </c>
      <c r="E25" s="91">
        <v>10000</v>
      </c>
      <c r="F25" s="91"/>
      <c r="G25" s="91"/>
      <c r="H25" s="91">
        <v>15000</v>
      </c>
      <c r="I25" s="91"/>
      <c r="J25" s="91"/>
    </row>
    <row r="26" spans="1:12" s="5" customFormat="1" ht="25.5">
      <c r="A26" s="89">
        <v>424</v>
      </c>
      <c r="B26" s="90" t="s">
        <v>67</v>
      </c>
      <c r="C26" s="91">
        <f t="shared" si="2"/>
        <v>0</v>
      </c>
      <c r="D26" s="91"/>
      <c r="E26" s="91"/>
      <c r="F26" s="91"/>
      <c r="G26" s="91"/>
      <c r="H26" s="91"/>
      <c r="I26" s="91"/>
      <c r="J26" s="91"/>
      <c r="K26" s="3"/>
      <c r="L26" s="3"/>
    </row>
    <row r="27" spans="1:10" ht="12.75">
      <c r="A27" s="94"/>
      <c r="B27" s="90"/>
      <c r="C27" s="91"/>
      <c r="D27" s="91"/>
      <c r="E27" s="91"/>
      <c r="F27" s="91"/>
      <c r="G27" s="91"/>
      <c r="H27" s="91"/>
      <c r="I27" s="91"/>
      <c r="J27" s="91"/>
    </row>
    <row r="28" spans="1:10" s="5" customFormat="1" ht="12.75">
      <c r="A28" s="94"/>
      <c r="B28" s="92" t="s">
        <v>36</v>
      </c>
      <c r="C28" s="93">
        <f>SUM(D28:J28)</f>
        <v>7655549</v>
      </c>
      <c r="D28" s="93">
        <f>+D9+D23</f>
        <v>7496749</v>
      </c>
      <c r="E28" s="93">
        <f aca="true" t="shared" si="8" ref="E28:J28">+E9+E23</f>
        <v>19800</v>
      </c>
      <c r="F28" s="93">
        <f t="shared" si="8"/>
        <v>11000</v>
      </c>
      <c r="G28" s="93">
        <f t="shared" si="8"/>
        <v>108000</v>
      </c>
      <c r="H28" s="93">
        <f t="shared" si="8"/>
        <v>20000</v>
      </c>
      <c r="I28" s="93">
        <f t="shared" si="8"/>
        <v>0</v>
      </c>
      <c r="J28" s="93">
        <f t="shared" si="8"/>
        <v>0</v>
      </c>
    </row>
    <row r="29" spans="1:2" s="5" customFormat="1" ht="12.75" customHeight="1">
      <c r="A29" s="61"/>
      <c r="B29" s="125"/>
    </row>
    <row r="30" spans="1:2" s="5" customFormat="1" ht="12.75" customHeight="1">
      <c r="A30" s="61"/>
      <c r="B30" s="125"/>
    </row>
    <row r="31" spans="1:2" s="5" customFormat="1" ht="12.75" customHeight="1">
      <c r="A31" s="61"/>
      <c r="B31" s="125"/>
    </row>
    <row r="32" spans="1:2" s="5" customFormat="1" ht="12.75" customHeight="1">
      <c r="A32" s="61"/>
      <c r="B32" s="125"/>
    </row>
    <row r="33" spans="1:2" s="5" customFormat="1" ht="12.75" customHeight="1">
      <c r="A33" s="61"/>
      <c r="B33" s="125"/>
    </row>
    <row r="34" spans="1:2" s="5" customFormat="1" ht="12.75" customHeight="1">
      <c r="A34" s="61"/>
      <c r="B34" s="125"/>
    </row>
    <row r="35" spans="1:2" s="5" customFormat="1" ht="12.75" customHeight="1">
      <c r="A35" s="61"/>
      <c r="B35" s="125"/>
    </row>
    <row r="36" spans="1:2" s="5" customFormat="1" ht="12.75" customHeight="1">
      <c r="A36" s="61"/>
      <c r="B36" s="125"/>
    </row>
    <row r="37" spans="1:2" s="5" customFormat="1" ht="12.75" customHeight="1">
      <c r="A37" s="61"/>
      <c r="B37" s="125"/>
    </row>
    <row r="38" spans="1:2" s="5" customFormat="1" ht="12.75">
      <c r="A38" s="60"/>
      <c r="B38" s="8"/>
    </row>
    <row r="39" spans="1:2" s="5" customFormat="1" ht="12.75">
      <c r="A39" s="60"/>
      <c r="B39" s="8"/>
    </row>
    <row r="40" spans="1:2" s="5" customFormat="1" ht="12.75">
      <c r="A40" s="60"/>
      <c r="B40" s="8"/>
    </row>
    <row r="41" spans="1:2" s="5" customFormat="1" ht="12.75">
      <c r="A41" s="60"/>
      <c r="B41" s="8"/>
    </row>
    <row r="42" spans="1:10" ht="12.75">
      <c r="A42" s="60"/>
      <c r="B42" s="8"/>
      <c r="C42" s="3"/>
      <c r="D42" s="3"/>
      <c r="E42" s="3"/>
      <c r="F42" s="3"/>
      <c r="G42" s="3"/>
      <c r="H42" s="3"/>
      <c r="I42" s="3"/>
      <c r="J42" s="3"/>
    </row>
    <row r="43" spans="1:10" ht="89.25">
      <c r="A43" s="4" t="s">
        <v>19</v>
      </c>
      <c r="B43" s="85" t="s">
        <v>20</v>
      </c>
      <c r="C43" s="4" t="s">
        <v>53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ht="12.75">
      <c r="A44" s="60"/>
      <c r="B44" s="8"/>
      <c r="C44" s="3"/>
      <c r="D44" s="3"/>
      <c r="E44" s="3"/>
      <c r="F44" s="3"/>
      <c r="G44" s="3"/>
      <c r="H44" s="3"/>
      <c r="I44" s="3"/>
      <c r="J44" s="3"/>
    </row>
    <row r="45" spans="1:10" ht="12.75">
      <c r="A45" s="126" t="s">
        <v>68</v>
      </c>
      <c r="B45" s="129"/>
      <c r="C45" s="3"/>
      <c r="D45" s="3"/>
      <c r="E45" s="3"/>
      <c r="F45" s="3"/>
      <c r="G45" s="3"/>
      <c r="H45" s="3"/>
      <c r="I45" s="3"/>
      <c r="J45" s="3"/>
    </row>
    <row r="46" spans="1:10" ht="12.75">
      <c r="A46" s="60"/>
      <c r="B46" s="8"/>
      <c r="C46" s="3"/>
      <c r="D46" s="3"/>
      <c r="E46" s="3"/>
      <c r="F46" s="3"/>
      <c r="G46" s="3"/>
      <c r="H46" s="3"/>
      <c r="I46" s="3"/>
      <c r="J46" s="3"/>
    </row>
    <row r="47" spans="1:2" s="5" customFormat="1" ht="12.75">
      <c r="A47" s="125" t="s">
        <v>58</v>
      </c>
      <c r="B47" s="5" t="s">
        <v>59</v>
      </c>
    </row>
    <row r="48" spans="1:10" ht="25.5">
      <c r="A48" s="126" t="s">
        <v>60</v>
      </c>
      <c r="B48" s="125" t="s">
        <v>61</v>
      </c>
      <c r="C48" s="5"/>
      <c r="D48" s="5"/>
      <c r="E48" s="5"/>
      <c r="F48" s="5"/>
      <c r="G48" s="5"/>
      <c r="H48" s="5"/>
      <c r="I48" s="5"/>
      <c r="J48" s="5"/>
    </row>
    <row r="49" spans="1:10" ht="12.75">
      <c r="A49" s="94">
        <v>3</v>
      </c>
      <c r="B49" s="92" t="s">
        <v>62</v>
      </c>
      <c r="C49" s="93">
        <f aca="true" t="shared" si="9" ref="C49:J49">+C50+C51+C52+C53</f>
        <v>7640100</v>
      </c>
      <c r="D49" s="93">
        <f t="shared" si="9"/>
        <v>7506300</v>
      </c>
      <c r="E49" s="93">
        <f t="shared" si="9"/>
        <v>9800</v>
      </c>
      <c r="F49" s="93">
        <f t="shared" si="9"/>
        <v>11000</v>
      </c>
      <c r="G49" s="93">
        <f t="shared" si="9"/>
        <v>108000</v>
      </c>
      <c r="H49" s="93">
        <f t="shared" si="9"/>
        <v>5000</v>
      </c>
      <c r="I49" s="93">
        <f t="shared" si="9"/>
        <v>0</v>
      </c>
      <c r="J49" s="93">
        <f t="shared" si="9"/>
        <v>0</v>
      </c>
    </row>
    <row r="50" spans="1:10" ht="12.75">
      <c r="A50" s="94">
        <v>31</v>
      </c>
      <c r="B50" s="92" t="s">
        <v>22</v>
      </c>
      <c r="C50" s="93">
        <f aca="true" t="shared" si="10" ref="C50:C55">SUM(D50:J50)</f>
        <v>5731500</v>
      </c>
      <c r="D50" s="93">
        <v>5731500</v>
      </c>
      <c r="E50" s="93"/>
      <c r="F50" s="93"/>
      <c r="G50" s="93"/>
      <c r="H50" s="93"/>
      <c r="I50" s="93"/>
      <c r="J50" s="93"/>
    </row>
    <row r="51" spans="1:10" s="5" customFormat="1" ht="12.75">
      <c r="A51" s="94">
        <v>32</v>
      </c>
      <c r="B51" s="92" t="s">
        <v>26</v>
      </c>
      <c r="C51" s="93">
        <f t="shared" si="10"/>
        <v>1153800</v>
      </c>
      <c r="D51" s="93">
        <v>1128000</v>
      </c>
      <c r="E51" s="93">
        <v>9800</v>
      </c>
      <c r="F51" s="93">
        <v>11000</v>
      </c>
      <c r="G51" s="93"/>
      <c r="H51" s="93">
        <v>5000</v>
      </c>
      <c r="I51" s="93"/>
      <c r="J51" s="93"/>
    </row>
    <row r="52" spans="1:10" ht="12.75">
      <c r="A52" s="94">
        <v>34</v>
      </c>
      <c r="B52" s="92" t="s">
        <v>30</v>
      </c>
      <c r="C52" s="93">
        <f t="shared" si="10"/>
        <v>4100</v>
      </c>
      <c r="D52" s="93">
        <v>4100</v>
      </c>
      <c r="E52" s="93"/>
      <c r="F52" s="93"/>
      <c r="G52" s="93"/>
      <c r="H52" s="93"/>
      <c r="I52" s="93"/>
      <c r="J52" s="93"/>
    </row>
    <row r="53" spans="1:10" ht="38.25">
      <c r="A53" s="94">
        <v>37</v>
      </c>
      <c r="B53" s="92" t="s">
        <v>64</v>
      </c>
      <c r="C53" s="93">
        <f t="shared" si="10"/>
        <v>750700</v>
      </c>
      <c r="D53" s="93">
        <v>642700</v>
      </c>
      <c r="E53" s="93"/>
      <c r="F53" s="93"/>
      <c r="G53" s="93">
        <v>108000</v>
      </c>
      <c r="H53" s="93"/>
      <c r="I53" s="93"/>
      <c r="J53" s="93"/>
    </row>
    <row r="54" spans="1:10" ht="25.5">
      <c r="A54" s="94">
        <v>4</v>
      </c>
      <c r="B54" s="92" t="s">
        <v>32</v>
      </c>
      <c r="C54" s="93">
        <f>SUM(D54:J54)</f>
        <v>45000</v>
      </c>
      <c r="D54" s="93">
        <f aca="true" t="shared" si="11" ref="D54:J54">+D55</f>
        <v>20000</v>
      </c>
      <c r="E54" s="93">
        <v>10000</v>
      </c>
      <c r="F54" s="93">
        <f t="shared" si="11"/>
        <v>0</v>
      </c>
      <c r="G54" s="93">
        <f t="shared" si="11"/>
        <v>0</v>
      </c>
      <c r="H54" s="93">
        <v>15000</v>
      </c>
      <c r="I54" s="93">
        <f t="shared" si="11"/>
        <v>0</v>
      </c>
      <c r="J54" s="93">
        <f t="shared" si="11"/>
        <v>0</v>
      </c>
    </row>
    <row r="55" spans="1:10" ht="25.5">
      <c r="A55" s="94">
        <v>42</v>
      </c>
      <c r="B55" s="92" t="s">
        <v>33</v>
      </c>
      <c r="C55" s="93">
        <f t="shared" si="10"/>
        <v>45000</v>
      </c>
      <c r="D55" s="93">
        <v>20000</v>
      </c>
      <c r="E55" s="93">
        <v>10000</v>
      </c>
      <c r="F55" s="93"/>
      <c r="G55" s="93"/>
      <c r="H55" s="93">
        <v>15000</v>
      </c>
      <c r="I55" s="93"/>
      <c r="J55" s="93"/>
    </row>
    <row r="56" spans="1:10" ht="12.75">
      <c r="A56" s="94"/>
      <c r="B56" s="90"/>
      <c r="C56" s="91"/>
      <c r="D56" s="91"/>
      <c r="E56" s="91"/>
      <c r="F56" s="91"/>
      <c r="G56" s="91"/>
      <c r="H56" s="91"/>
      <c r="I56" s="91"/>
      <c r="J56" s="91"/>
    </row>
    <row r="57" spans="1:10" ht="12.75">
      <c r="A57" s="94"/>
      <c r="B57" s="92" t="s">
        <v>36</v>
      </c>
      <c r="C57" s="93">
        <f>SUM(D57:J57)</f>
        <v>7685100</v>
      </c>
      <c r="D57" s="93">
        <f aca="true" t="shared" si="12" ref="D57:J57">+D49+D54</f>
        <v>7526300</v>
      </c>
      <c r="E57" s="93">
        <f t="shared" si="12"/>
        <v>19800</v>
      </c>
      <c r="F57" s="93">
        <f t="shared" si="12"/>
        <v>11000</v>
      </c>
      <c r="G57" s="93">
        <f t="shared" si="12"/>
        <v>108000</v>
      </c>
      <c r="H57" s="93">
        <f t="shared" si="12"/>
        <v>20000</v>
      </c>
      <c r="I57" s="93">
        <f t="shared" si="12"/>
        <v>0</v>
      </c>
      <c r="J57" s="93">
        <f t="shared" si="12"/>
        <v>0</v>
      </c>
    </row>
    <row r="58" spans="1:10" ht="12.75">
      <c r="A58" s="81"/>
      <c r="B58" s="127"/>
      <c r="C58" s="128"/>
      <c r="D58" s="128"/>
      <c r="E58" s="128"/>
      <c r="F58" s="128"/>
      <c r="G58" s="128"/>
      <c r="H58" s="128"/>
      <c r="I58" s="128"/>
      <c r="J58" s="128"/>
    </row>
    <row r="59" spans="1:10" ht="89.25">
      <c r="A59" s="4" t="s">
        <v>19</v>
      </c>
      <c r="B59" s="85" t="s">
        <v>20</v>
      </c>
      <c r="C59" s="4" t="s">
        <v>54</v>
      </c>
      <c r="D59" s="4" t="s">
        <v>10</v>
      </c>
      <c r="E59" s="4" t="s">
        <v>11</v>
      </c>
      <c r="F59" s="4" t="s">
        <v>12</v>
      </c>
      <c r="G59" s="4" t="s">
        <v>13</v>
      </c>
      <c r="H59" s="4" t="s">
        <v>21</v>
      </c>
      <c r="I59" s="4" t="s">
        <v>15</v>
      </c>
      <c r="J59" s="4" t="s">
        <v>16</v>
      </c>
    </row>
    <row r="60" spans="1:10" ht="12.75">
      <c r="A60" s="60"/>
      <c r="B60" s="8"/>
      <c r="C60" s="3"/>
      <c r="D60" s="3"/>
      <c r="E60" s="3"/>
      <c r="F60" s="3"/>
      <c r="G60" s="3"/>
      <c r="H60" s="3"/>
      <c r="I60" s="3"/>
      <c r="J60" s="3"/>
    </row>
    <row r="61" spans="1:10" ht="12.75">
      <c r="A61" s="126" t="s">
        <v>68</v>
      </c>
      <c r="B61" s="126"/>
      <c r="C61" s="3"/>
      <c r="D61" s="3"/>
      <c r="E61" s="3"/>
      <c r="F61" s="3"/>
      <c r="G61" s="3"/>
      <c r="H61" s="3"/>
      <c r="I61" s="3"/>
      <c r="J61" s="3"/>
    </row>
    <row r="62" spans="1:10" ht="12.75">
      <c r="A62" s="60"/>
      <c r="B62" s="8"/>
      <c r="C62" s="3"/>
      <c r="D62" s="3"/>
      <c r="E62" s="3"/>
      <c r="F62" s="3"/>
      <c r="G62" s="3"/>
      <c r="H62" s="3"/>
      <c r="I62" s="3"/>
      <c r="J62" s="3"/>
    </row>
    <row r="63" spans="1:2" s="5" customFormat="1" ht="12.75">
      <c r="A63" s="125" t="s">
        <v>58</v>
      </c>
      <c r="B63" s="5" t="s">
        <v>59</v>
      </c>
    </row>
    <row r="64" spans="1:10" ht="25.5">
      <c r="A64" s="126" t="s">
        <v>60</v>
      </c>
      <c r="B64" s="125" t="s">
        <v>61</v>
      </c>
      <c r="C64" s="5"/>
      <c r="D64" s="5"/>
      <c r="E64" s="5"/>
      <c r="F64" s="5"/>
      <c r="G64" s="5"/>
      <c r="H64" s="5"/>
      <c r="I64" s="5"/>
      <c r="J64" s="5"/>
    </row>
    <row r="65" spans="1:10" ht="12.75">
      <c r="A65" s="94">
        <v>3</v>
      </c>
      <c r="B65" s="92" t="s">
        <v>62</v>
      </c>
      <c r="C65" s="93">
        <f aca="true" t="shared" si="13" ref="C65:J65">+C66+C67+C68+C69</f>
        <v>7695700</v>
      </c>
      <c r="D65" s="93">
        <f t="shared" si="13"/>
        <v>7561900</v>
      </c>
      <c r="E65" s="93">
        <f t="shared" si="13"/>
        <v>9800</v>
      </c>
      <c r="F65" s="93">
        <f t="shared" si="13"/>
        <v>11000</v>
      </c>
      <c r="G65" s="93">
        <f t="shared" si="13"/>
        <v>108000</v>
      </c>
      <c r="H65" s="93">
        <f t="shared" si="13"/>
        <v>5000</v>
      </c>
      <c r="I65" s="93">
        <f t="shared" si="13"/>
        <v>0</v>
      </c>
      <c r="J65" s="93">
        <f t="shared" si="13"/>
        <v>0</v>
      </c>
    </row>
    <row r="66" spans="1:10" ht="12.75">
      <c r="A66" s="94">
        <v>31</v>
      </c>
      <c r="B66" s="92" t="s">
        <v>22</v>
      </c>
      <c r="C66" s="93">
        <f aca="true" t="shared" si="14" ref="C66:C71">SUM(D66:J66)</f>
        <v>5755000</v>
      </c>
      <c r="D66" s="93">
        <v>5755000</v>
      </c>
      <c r="E66" s="93"/>
      <c r="F66" s="93"/>
      <c r="G66" s="93"/>
      <c r="H66" s="93"/>
      <c r="I66" s="93"/>
      <c r="J66" s="93"/>
    </row>
    <row r="67" spans="1:10" s="5" customFormat="1" ht="12.75">
      <c r="A67" s="94">
        <v>32</v>
      </c>
      <c r="B67" s="92" t="s">
        <v>26</v>
      </c>
      <c r="C67" s="93">
        <f t="shared" si="14"/>
        <v>1185800</v>
      </c>
      <c r="D67" s="93">
        <v>1160000</v>
      </c>
      <c r="E67" s="93">
        <v>9800</v>
      </c>
      <c r="F67" s="93">
        <v>11000</v>
      </c>
      <c r="G67" s="93"/>
      <c r="H67" s="93">
        <v>5000</v>
      </c>
      <c r="I67" s="93"/>
      <c r="J67" s="93"/>
    </row>
    <row r="68" spans="1:10" ht="12.75">
      <c r="A68" s="94">
        <v>34</v>
      </c>
      <c r="B68" s="92" t="s">
        <v>30</v>
      </c>
      <c r="C68" s="93">
        <f t="shared" si="14"/>
        <v>4200</v>
      </c>
      <c r="D68" s="93">
        <v>4200</v>
      </c>
      <c r="E68" s="93"/>
      <c r="F68" s="93"/>
      <c r="G68" s="93"/>
      <c r="H68" s="93"/>
      <c r="I68" s="93"/>
      <c r="J68" s="93"/>
    </row>
    <row r="69" spans="1:10" ht="38.25">
      <c r="A69" s="94">
        <v>37</v>
      </c>
      <c r="B69" s="92" t="s">
        <v>64</v>
      </c>
      <c r="C69" s="93">
        <f t="shared" si="14"/>
        <v>750700</v>
      </c>
      <c r="D69" s="93">
        <v>642700</v>
      </c>
      <c r="E69" s="93"/>
      <c r="F69" s="93"/>
      <c r="G69" s="93">
        <v>108000</v>
      </c>
      <c r="H69" s="93"/>
      <c r="I69" s="93"/>
      <c r="J69" s="93"/>
    </row>
    <row r="70" spans="1:10" ht="25.5">
      <c r="A70" s="94">
        <v>4</v>
      </c>
      <c r="B70" s="92" t="s">
        <v>32</v>
      </c>
      <c r="C70" s="93">
        <f t="shared" si="14"/>
        <v>45000</v>
      </c>
      <c r="D70" s="93">
        <f aca="true" t="shared" si="15" ref="D70:J70">+D71</f>
        <v>20000</v>
      </c>
      <c r="E70" s="93">
        <f t="shared" si="15"/>
        <v>10000</v>
      </c>
      <c r="F70" s="93">
        <f t="shared" si="15"/>
        <v>0</v>
      </c>
      <c r="G70" s="93">
        <f t="shared" si="15"/>
        <v>0</v>
      </c>
      <c r="H70" s="93">
        <f t="shared" si="15"/>
        <v>15000</v>
      </c>
      <c r="I70" s="93">
        <f t="shared" si="15"/>
        <v>0</v>
      </c>
      <c r="J70" s="93">
        <f t="shared" si="15"/>
        <v>0</v>
      </c>
    </row>
    <row r="71" spans="1:10" ht="25.5">
      <c r="A71" s="94">
        <v>42</v>
      </c>
      <c r="B71" s="92" t="s">
        <v>33</v>
      </c>
      <c r="C71" s="93">
        <f t="shared" si="14"/>
        <v>45000</v>
      </c>
      <c r="D71" s="93">
        <v>20000</v>
      </c>
      <c r="E71" s="93">
        <v>10000</v>
      </c>
      <c r="F71" s="93"/>
      <c r="G71" s="93"/>
      <c r="H71" s="93">
        <v>15000</v>
      </c>
      <c r="I71" s="93"/>
      <c r="J71" s="93"/>
    </row>
    <row r="72" spans="1:10" ht="12.75">
      <c r="A72" s="94"/>
      <c r="B72" s="90"/>
      <c r="C72" s="91"/>
      <c r="D72" s="91"/>
      <c r="E72" s="91"/>
      <c r="F72" s="91"/>
      <c r="G72" s="91"/>
      <c r="H72" s="91"/>
      <c r="I72" s="91"/>
      <c r="J72" s="91"/>
    </row>
    <row r="73" spans="1:10" ht="12.75">
      <c r="A73" s="94"/>
      <c r="B73" s="92" t="s">
        <v>36</v>
      </c>
      <c r="C73" s="93">
        <f>SUM(D73:J73)</f>
        <v>7740700</v>
      </c>
      <c r="D73" s="93">
        <f aca="true" t="shared" si="16" ref="D73:J73">+D65+D70</f>
        <v>7581900</v>
      </c>
      <c r="E73" s="93">
        <f t="shared" si="16"/>
        <v>19800</v>
      </c>
      <c r="F73" s="93">
        <f t="shared" si="16"/>
        <v>11000</v>
      </c>
      <c r="G73" s="93">
        <f t="shared" si="16"/>
        <v>108000</v>
      </c>
      <c r="H73" s="93">
        <f t="shared" si="16"/>
        <v>20000</v>
      </c>
      <c r="I73" s="93">
        <f t="shared" si="16"/>
        <v>0</v>
      </c>
      <c r="J73" s="93">
        <f t="shared" si="16"/>
        <v>0</v>
      </c>
    </row>
    <row r="74" spans="1:10" ht="12.75">
      <c r="A74" s="94"/>
      <c r="B74" s="92"/>
      <c r="C74" s="93"/>
      <c r="D74" s="93"/>
      <c r="E74" s="93"/>
      <c r="F74" s="93"/>
      <c r="G74" s="93"/>
      <c r="H74" s="93"/>
      <c r="I74" s="93"/>
      <c r="J74" s="93"/>
    </row>
    <row r="75" spans="1:10" ht="12.75">
      <c r="A75" s="61"/>
      <c r="B75" s="8"/>
      <c r="C75" s="3"/>
      <c r="D75" s="3"/>
      <c r="E75" s="3"/>
      <c r="F75" s="3"/>
      <c r="G75" s="3"/>
      <c r="H75" s="3"/>
      <c r="I75" s="3"/>
      <c r="J75" s="3"/>
    </row>
    <row r="76" spans="1:10" ht="12.75">
      <c r="A76" s="61"/>
      <c r="B76" s="8"/>
      <c r="C76" s="3"/>
      <c r="D76" s="3"/>
      <c r="E76" s="3"/>
      <c r="F76" s="3"/>
      <c r="G76" s="3"/>
      <c r="H76" s="3"/>
      <c r="I76" s="3"/>
      <c r="J76" s="3"/>
    </row>
    <row r="77" spans="1:10" ht="12.75">
      <c r="A77" s="61"/>
      <c r="B77" s="8"/>
      <c r="C77" s="3"/>
      <c r="D77" s="3"/>
      <c r="E77" s="3"/>
      <c r="F77" s="3"/>
      <c r="G77" s="3"/>
      <c r="H77" s="3"/>
      <c r="I77" s="3"/>
      <c r="J77" s="3"/>
    </row>
    <row r="78" spans="1:10" ht="12.75">
      <c r="A78" s="61"/>
      <c r="B78" s="8"/>
      <c r="C78" s="3"/>
      <c r="D78" s="3"/>
      <c r="E78" s="3"/>
      <c r="F78" s="3"/>
      <c r="G78" s="3"/>
      <c r="H78" s="3"/>
      <c r="I78" s="3"/>
      <c r="J78" s="3"/>
    </row>
    <row r="79" spans="1:10" ht="12.75">
      <c r="A79" s="61"/>
      <c r="B79" s="8"/>
      <c r="C79" s="3"/>
      <c r="D79" s="3"/>
      <c r="E79" s="3"/>
      <c r="F79" s="3"/>
      <c r="G79" s="3"/>
      <c r="H79" s="3"/>
      <c r="I79" s="3"/>
      <c r="J79" s="3"/>
    </row>
    <row r="80" spans="1:10" ht="12.75">
      <c r="A80" s="61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1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1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1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1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1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1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1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1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1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1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1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1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1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1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1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1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1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1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1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1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1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1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1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1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1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1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1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1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1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1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8"/>
      <c r="C158" s="3"/>
      <c r="D158" s="3"/>
      <c r="E158" s="3"/>
      <c r="F158" s="3"/>
      <c r="G158" s="3"/>
      <c r="H158" s="3"/>
      <c r="I158" s="3"/>
      <c r="J158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2019-12-18T07:30:52Z</cp:lastPrinted>
  <dcterms:created xsi:type="dcterms:W3CDTF">2013-09-11T11:00:21Z</dcterms:created>
  <dcterms:modified xsi:type="dcterms:W3CDTF">2020-01-08T08:13:00Z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